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schoolsportwesternaustralia.sharepoint.com/sites/DATA/Shared Documents/SSWA/SPECIAL EVENTS/2026 Special Events/SHS Country Week/Results/"/>
    </mc:Choice>
  </mc:AlternateContent>
  <xr:revisionPtr revIDLastSave="629" documentId="8_{01C3B7D7-D10C-4587-9334-5B7A874A46B2}" xr6:coauthVersionLast="47" xr6:coauthVersionMax="47" xr10:uidLastSave="{14437F4B-7F19-44F3-A748-94FC2B0AFB0D}"/>
  <bookViews>
    <workbookView minimized="1" xWindow="8500" yWindow="720" windowWidth="39420" windowHeight="19390" activeTab="2" xr2:uid="{00000000-000D-0000-FFFF-FFFF00000000}"/>
  </bookViews>
  <sheets>
    <sheet name="Results" sheetId="1" r:id="rId1"/>
    <sheet name="Tier Results" sheetId="2" r:id="rId2"/>
    <sheet name="Divisions and points" sheetId="3" r:id="rId3"/>
    <sheet name="Matrix" sheetId="4" r:id="rId4"/>
  </sheets>
  <definedNames>
    <definedName name="_Tier1" localSheetId="0">Results!$A$3</definedName>
    <definedName name="_Tier1">#REF!</definedName>
    <definedName name="afl">#REF!</definedName>
    <definedName name="total_scor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9" i="1" l="1"/>
  <c r="AX77" i="1"/>
  <c r="AU77" i="1"/>
  <c r="AR77" i="1"/>
  <c r="AO77" i="1"/>
  <c r="AL77" i="1"/>
  <c r="AI77" i="1"/>
  <c r="AF77" i="1"/>
  <c r="AC77" i="1"/>
  <c r="Z77" i="1"/>
  <c r="W77" i="1"/>
  <c r="T77" i="1"/>
  <c r="Q77" i="1"/>
  <c r="N77" i="1"/>
  <c r="K77" i="1"/>
  <c r="H77" i="1"/>
  <c r="E77" i="1"/>
  <c r="B77" i="1"/>
  <c r="AX76" i="1"/>
  <c r="AU76" i="1"/>
  <c r="AR76" i="1"/>
  <c r="AO76" i="1"/>
  <c r="AL76" i="1"/>
  <c r="AI76" i="1"/>
  <c r="AF76" i="1"/>
  <c r="AC76" i="1"/>
  <c r="Z76" i="1"/>
  <c r="W76" i="1"/>
  <c r="T76" i="1"/>
  <c r="Q76" i="1"/>
  <c r="N76" i="1"/>
  <c r="K76" i="1"/>
  <c r="H76" i="1"/>
  <c r="E76" i="1"/>
  <c r="B76" i="1"/>
  <c r="AX75" i="1"/>
  <c r="AU75" i="1"/>
  <c r="AR75" i="1"/>
  <c r="AO75" i="1"/>
  <c r="AL75" i="1"/>
  <c r="AI75" i="1"/>
  <c r="AF75" i="1"/>
  <c r="AC75" i="1"/>
  <c r="Z75" i="1"/>
  <c r="W75" i="1"/>
  <c r="T75" i="1"/>
  <c r="Q75" i="1"/>
  <c r="N75" i="1"/>
  <c r="K75" i="1"/>
  <c r="H75" i="1"/>
  <c r="E75" i="1"/>
  <c r="B75" i="1"/>
  <c r="AX74" i="1"/>
  <c r="AU74" i="1"/>
  <c r="AR74" i="1"/>
  <c r="AO74" i="1"/>
  <c r="AL74" i="1"/>
  <c r="AI74" i="1"/>
  <c r="AF74" i="1"/>
  <c r="AC74" i="1"/>
  <c r="W74" i="1"/>
  <c r="T74" i="1"/>
  <c r="Q74" i="1"/>
  <c r="N74" i="1"/>
  <c r="K74" i="1"/>
  <c r="H74" i="1"/>
  <c r="E74" i="1"/>
  <c r="B74" i="1"/>
  <c r="AX73" i="1"/>
  <c r="AU73" i="1"/>
  <c r="AR73" i="1"/>
  <c r="AO73" i="1"/>
  <c r="AL73" i="1"/>
  <c r="AI73" i="1"/>
  <c r="AF73" i="1"/>
  <c r="AC73" i="1"/>
  <c r="Z73" i="1"/>
  <c r="W73" i="1"/>
  <c r="T73" i="1"/>
  <c r="Q73" i="1"/>
  <c r="N73" i="1"/>
  <c r="K73" i="1"/>
  <c r="H73" i="1"/>
  <c r="E73" i="1"/>
  <c r="B73" i="1"/>
  <c r="AX72" i="1"/>
  <c r="AU72" i="1"/>
  <c r="AR72" i="1"/>
  <c r="AO72" i="1"/>
  <c r="AL72" i="1"/>
  <c r="AI72" i="1"/>
  <c r="AF72" i="1"/>
  <c r="AC72" i="1"/>
  <c r="Z72" i="1"/>
  <c r="W72" i="1"/>
  <c r="T72" i="1"/>
  <c r="Q72" i="1"/>
  <c r="N72" i="1"/>
  <c r="K72" i="1"/>
  <c r="H72" i="1"/>
  <c r="E72" i="1"/>
  <c r="B72" i="1"/>
  <c r="AX71" i="1"/>
  <c r="AU71" i="1"/>
  <c r="AR71" i="1"/>
  <c r="AO71" i="1"/>
  <c r="AL71" i="1"/>
  <c r="AI71" i="1"/>
  <c r="AF71" i="1"/>
  <c r="AC71" i="1"/>
  <c r="Z71" i="1"/>
  <c r="W71" i="1"/>
  <c r="T71" i="1"/>
  <c r="Q71" i="1"/>
  <c r="N71" i="1"/>
  <c r="K71" i="1"/>
  <c r="H71" i="1"/>
  <c r="E71" i="1"/>
  <c r="B71" i="1"/>
  <c r="AX70" i="1"/>
  <c r="AU70" i="1"/>
  <c r="AR70" i="1"/>
  <c r="AO70" i="1"/>
  <c r="AL70" i="1"/>
  <c r="AI70" i="1"/>
  <c r="AF70" i="1"/>
  <c r="AC70" i="1"/>
  <c r="W70" i="1"/>
  <c r="T70" i="1"/>
  <c r="Q70" i="1"/>
  <c r="N70" i="1"/>
  <c r="K70" i="1"/>
  <c r="H70" i="1"/>
  <c r="E70" i="1"/>
  <c r="B70" i="1"/>
  <c r="AX69" i="1"/>
  <c r="AU69" i="1"/>
  <c r="AR69" i="1"/>
  <c r="AO69" i="1"/>
  <c r="AL69" i="1"/>
  <c r="AI69" i="1"/>
  <c r="AF69" i="1"/>
  <c r="AC69" i="1"/>
  <c r="W69" i="1"/>
  <c r="T69" i="1"/>
  <c r="Q69" i="1"/>
  <c r="N69" i="1"/>
  <c r="K69" i="1"/>
  <c r="H69" i="1"/>
  <c r="E69" i="1"/>
  <c r="B69" i="1"/>
  <c r="AX68" i="1"/>
  <c r="AU68" i="1"/>
  <c r="AR68" i="1"/>
  <c r="AO68" i="1"/>
  <c r="AL68" i="1"/>
  <c r="AI68" i="1"/>
  <c r="AF68" i="1"/>
  <c r="AC68" i="1"/>
  <c r="Z68" i="1"/>
  <c r="W68" i="1"/>
  <c r="T68" i="1"/>
  <c r="Q68" i="1"/>
  <c r="N68" i="1"/>
  <c r="K68" i="1"/>
  <c r="H68" i="1"/>
  <c r="E68" i="1"/>
  <c r="B68" i="1"/>
  <c r="AX67" i="1"/>
  <c r="AU67" i="1"/>
  <c r="AR67" i="1"/>
  <c r="AO67" i="1"/>
  <c r="AL67" i="1"/>
  <c r="AI67" i="1"/>
  <c r="AF67" i="1"/>
  <c r="AC67" i="1"/>
  <c r="Z67" i="1"/>
  <c r="W67" i="1"/>
  <c r="T67" i="1"/>
  <c r="Q67" i="1"/>
  <c r="N67" i="1"/>
  <c r="K67" i="1"/>
  <c r="H67" i="1"/>
  <c r="E67" i="1"/>
  <c r="B67" i="1"/>
  <c r="AX66" i="1"/>
  <c r="AR66" i="1"/>
  <c r="AO66" i="1"/>
  <c r="AL66" i="1"/>
  <c r="AI66" i="1"/>
  <c r="AF66" i="1"/>
  <c r="AC66" i="1"/>
  <c r="Z66" i="1"/>
  <c r="W66" i="1"/>
  <c r="T66" i="1"/>
  <c r="Q66" i="1"/>
  <c r="N66" i="1"/>
  <c r="K66" i="1"/>
  <c r="H66" i="1"/>
  <c r="E66" i="1"/>
  <c r="B66" i="1"/>
  <c r="AX65" i="1"/>
  <c r="AU65" i="1"/>
  <c r="AR65" i="1"/>
  <c r="AO65" i="1"/>
  <c r="AL65" i="1"/>
  <c r="AI65" i="1"/>
  <c r="AF65" i="1"/>
  <c r="AC65" i="1"/>
  <c r="Z65" i="1"/>
  <c r="W65" i="1"/>
  <c r="T65" i="1"/>
  <c r="Q65" i="1"/>
  <c r="N65" i="1"/>
  <c r="K65" i="1"/>
  <c r="H65" i="1"/>
  <c r="E65" i="1"/>
  <c r="B65" i="1"/>
  <c r="AX64" i="1"/>
  <c r="AU64" i="1"/>
  <c r="AR64" i="1"/>
  <c r="AO64" i="1"/>
  <c r="AL64" i="1"/>
  <c r="AI64" i="1"/>
  <c r="AF64" i="1"/>
  <c r="AC64" i="1"/>
  <c r="Z64" i="1"/>
  <c r="W64" i="1"/>
  <c r="T64" i="1"/>
  <c r="Q64" i="1"/>
  <c r="N64" i="1"/>
  <c r="K64" i="1"/>
  <c r="H64" i="1"/>
  <c r="E64" i="1"/>
  <c r="B64" i="1"/>
  <c r="AX63" i="1"/>
  <c r="AU63" i="1"/>
  <c r="AR63" i="1"/>
  <c r="AO63" i="1"/>
  <c r="AL63" i="1"/>
  <c r="AI63" i="1"/>
  <c r="AF63" i="1"/>
  <c r="AC63" i="1"/>
  <c r="Z63" i="1"/>
  <c r="W63" i="1"/>
  <c r="T63" i="1"/>
  <c r="Q63" i="1"/>
  <c r="N63" i="1"/>
  <c r="K63" i="1"/>
  <c r="H63" i="1"/>
  <c r="E63" i="1"/>
  <c r="B63" i="1"/>
  <c r="AX62" i="1"/>
  <c r="AU62" i="1"/>
  <c r="AR62" i="1"/>
  <c r="AO62" i="1"/>
  <c r="AL62" i="1"/>
  <c r="AI62" i="1"/>
  <c r="AF62" i="1"/>
  <c r="AC62" i="1"/>
  <c r="Z62" i="1"/>
  <c r="W62" i="1"/>
  <c r="T62" i="1"/>
  <c r="Q62" i="1"/>
  <c r="N62" i="1"/>
  <c r="K62" i="1"/>
  <c r="H62" i="1"/>
  <c r="E62" i="1"/>
  <c r="B62" i="1"/>
  <c r="AX57" i="1"/>
  <c r="AU57" i="1"/>
  <c r="AR57" i="1"/>
  <c r="AO57" i="1"/>
  <c r="AL57" i="1"/>
  <c r="AI57" i="1"/>
  <c r="AF57" i="1"/>
  <c r="AC57" i="1"/>
  <c r="Z57" i="1"/>
  <c r="W57" i="1"/>
  <c r="T57" i="1"/>
  <c r="Q57" i="1"/>
  <c r="N57" i="1"/>
  <c r="K57" i="1"/>
  <c r="H57" i="1"/>
  <c r="E57" i="1"/>
  <c r="B57" i="1"/>
  <c r="AX56" i="1"/>
  <c r="AU56" i="1"/>
  <c r="AR56" i="1"/>
  <c r="AO56" i="1"/>
  <c r="AL56" i="1"/>
  <c r="AI56" i="1"/>
  <c r="AF56" i="1"/>
  <c r="AC56" i="1"/>
  <c r="Z56" i="1"/>
  <c r="W56" i="1"/>
  <c r="T56" i="1"/>
  <c r="Q56" i="1"/>
  <c r="N56" i="1"/>
  <c r="K56" i="1"/>
  <c r="H56" i="1"/>
  <c r="E56" i="1"/>
  <c r="B56" i="1"/>
  <c r="AX55" i="1"/>
  <c r="AU55" i="1"/>
  <c r="AR55" i="1"/>
  <c r="AO55" i="1"/>
  <c r="AL55" i="1"/>
  <c r="AI55" i="1"/>
  <c r="AF55" i="1"/>
  <c r="AC55" i="1"/>
  <c r="Z55" i="1"/>
  <c r="W55" i="1"/>
  <c r="T55" i="1"/>
  <c r="Q55" i="1"/>
  <c r="N55" i="1"/>
  <c r="K55" i="1"/>
  <c r="H55" i="1"/>
  <c r="E55" i="1"/>
  <c r="B55" i="1"/>
  <c r="AX54" i="1"/>
  <c r="AR54" i="1"/>
  <c r="AO54" i="1"/>
  <c r="AL54" i="1"/>
  <c r="AI54" i="1"/>
  <c r="AF54" i="1"/>
  <c r="AC54" i="1"/>
  <c r="Z54" i="1"/>
  <c r="W54" i="1"/>
  <c r="T54" i="1"/>
  <c r="Q54" i="1"/>
  <c r="N54" i="1"/>
  <c r="K54" i="1"/>
  <c r="H54" i="1"/>
  <c r="E54" i="1"/>
  <c r="B54" i="1"/>
  <c r="AX53" i="1"/>
  <c r="AU53" i="1"/>
  <c r="AR53" i="1"/>
  <c r="AO53" i="1"/>
  <c r="AL53" i="1"/>
  <c r="AI53" i="1"/>
  <c r="AF53" i="1"/>
  <c r="AC53" i="1"/>
  <c r="Z53" i="1"/>
  <c r="W53" i="1"/>
  <c r="T53" i="1"/>
  <c r="Q53" i="1"/>
  <c r="N53" i="1"/>
  <c r="K53" i="1"/>
  <c r="H53" i="1"/>
  <c r="E53" i="1"/>
  <c r="B53" i="1"/>
  <c r="AX52" i="1"/>
  <c r="AU52" i="1"/>
  <c r="AR52" i="1"/>
  <c r="AO52" i="1"/>
  <c r="AL52" i="1"/>
  <c r="AI52" i="1"/>
  <c r="AF52" i="1"/>
  <c r="AC52" i="1"/>
  <c r="Z52" i="1"/>
  <c r="W52" i="1"/>
  <c r="T52" i="1"/>
  <c r="Q52" i="1"/>
  <c r="N52" i="1"/>
  <c r="K52" i="1"/>
  <c r="H52" i="1"/>
  <c r="E52" i="1"/>
  <c r="B52" i="1"/>
  <c r="AX51" i="1"/>
  <c r="AU51" i="1"/>
  <c r="AR51" i="1"/>
  <c r="AO51" i="1"/>
  <c r="AL51" i="1"/>
  <c r="AI51" i="1"/>
  <c r="AF51" i="1"/>
  <c r="AC51" i="1"/>
  <c r="Z51" i="1"/>
  <c r="W51" i="1"/>
  <c r="T51" i="1"/>
  <c r="Q51" i="1"/>
  <c r="N51" i="1"/>
  <c r="K51" i="1"/>
  <c r="H51" i="1"/>
  <c r="E51" i="1"/>
  <c r="B51" i="1"/>
  <c r="AX50" i="1"/>
  <c r="AR50" i="1"/>
  <c r="AO50" i="1"/>
  <c r="AL50" i="1"/>
  <c r="AI50" i="1"/>
  <c r="AF50" i="1"/>
  <c r="AC50" i="1"/>
  <c r="Z50" i="1"/>
  <c r="W50" i="1"/>
  <c r="T50" i="1"/>
  <c r="Q50" i="1"/>
  <c r="N50" i="1"/>
  <c r="K50" i="1"/>
  <c r="H50" i="1"/>
  <c r="E50" i="1"/>
  <c r="B50" i="1"/>
  <c r="AX49" i="1"/>
  <c r="AU49" i="1"/>
  <c r="AR49" i="1"/>
  <c r="AO49" i="1"/>
  <c r="AL49" i="1"/>
  <c r="AI49" i="1"/>
  <c r="AF49" i="1"/>
  <c r="AC49" i="1"/>
  <c r="Z49" i="1"/>
  <c r="W49" i="1"/>
  <c r="T49" i="1"/>
  <c r="Q49" i="1"/>
  <c r="N49" i="1"/>
  <c r="K49" i="1"/>
  <c r="H49" i="1"/>
  <c r="E49" i="1"/>
  <c r="AX48" i="1"/>
  <c r="AU48" i="1"/>
  <c r="AR48" i="1"/>
  <c r="AO48" i="1"/>
  <c r="AL48" i="1"/>
  <c r="AI48" i="1"/>
  <c r="AF48" i="1"/>
  <c r="AC48" i="1"/>
  <c r="Z48" i="1"/>
  <c r="W48" i="1"/>
  <c r="T48" i="1"/>
  <c r="Q48" i="1"/>
  <c r="N48" i="1"/>
  <c r="K48" i="1"/>
  <c r="H48" i="1"/>
  <c r="E48" i="1"/>
  <c r="B48" i="1"/>
  <c r="AX47" i="1"/>
  <c r="AR47" i="1"/>
  <c r="AO47" i="1"/>
  <c r="AL47" i="1"/>
  <c r="AI47" i="1"/>
  <c r="AF47" i="1"/>
  <c r="AC47" i="1"/>
  <c r="Z47" i="1"/>
  <c r="W47" i="1"/>
  <c r="T47" i="1"/>
  <c r="Q47" i="1"/>
  <c r="N47" i="1"/>
  <c r="K47" i="1"/>
  <c r="H47" i="1"/>
  <c r="E47" i="1"/>
  <c r="B47" i="1"/>
  <c r="AX46" i="1"/>
  <c r="AU46" i="1"/>
  <c r="AR46" i="1"/>
  <c r="AO46" i="1"/>
  <c r="AL46" i="1"/>
  <c r="AI46" i="1"/>
  <c r="AF46" i="1"/>
  <c r="AC46" i="1"/>
  <c r="Z46" i="1"/>
  <c r="W46" i="1"/>
  <c r="T46" i="1"/>
  <c r="Q46" i="1"/>
  <c r="N46" i="1"/>
  <c r="K46" i="1"/>
  <c r="H46" i="1"/>
  <c r="E46" i="1"/>
  <c r="B46" i="1"/>
  <c r="AX45" i="1"/>
  <c r="AR45" i="1"/>
  <c r="AO45" i="1"/>
  <c r="AL45" i="1"/>
  <c r="AI45" i="1"/>
  <c r="AF45" i="1"/>
  <c r="Z45" i="1"/>
  <c r="W45" i="1"/>
  <c r="T45" i="1"/>
  <c r="Q45" i="1"/>
  <c r="N45" i="1"/>
  <c r="K45" i="1"/>
  <c r="H45" i="1"/>
  <c r="E45" i="1"/>
  <c r="B45" i="1"/>
  <c r="AX44" i="1"/>
  <c r="AU44" i="1"/>
  <c r="AR44" i="1"/>
  <c r="AO44" i="1"/>
  <c r="AL44" i="1"/>
  <c r="AI44" i="1"/>
  <c r="AF44" i="1"/>
  <c r="AC44" i="1"/>
  <c r="Z44" i="1"/>
  <c r="W44" i="1"/>
  <c r="T44" i="1"/>
  <c r="Q44" i="1"/>
  <c r="N44" i="1"/>
  <c r="K44" i="1"/>
  <c r="H44" i="1"/>
  <c r="E44" i="1"/>
  <c r="B44" i="1"/>
  <c r="AX43" i="1"/>
  <c r="AR43" i="1"/>
  <c r="AO43" i="1"/>
  <c r="AL43" i="1"/>
  <c r="AI43" i="1"/>
  <c r="AF43" i="1"/>
  <c r="AC43" i="1"/>
  <c r="Z43" i="1"/>
  <c r="W43" i="1"/>
  <c r="T43" i="1"/>
  <c r="Q43" i="1"/>
  <c r="N43" i="1"/>
  <c r="K43" i="1"/>
  <c r="H43" i="1"/>
  <c r="E43" i="1"/>
  <c r="B43" i="1"/>
  <c r="AX42" i="1"/>
  <c r="AR42" i="1"/>
  <c r="AO42" i="1"/>
  <c r="AL42" i="1"/>
  <c r="AI42" i="1"/>
  <c r="AF42" i="1"/>
  <c r="AC42" i="1"/>
  <c r="Z42" i="1"/>
  <c r="W42" i="1"/>
  <c r="T42" i="1"/>
  <c r="Q42" i="1"/>
  <c r="N42" i="1"/>
  <c r="K42" i="1"/>
  <c r="H42" i="1"/>
  <c r="E42" i="1"/>
  <c r="B42" i="1"/>
  <c r="AX41" i="1"/>
  <c r="AU41" i="1"/>
  <c r="AR41" i="1"/>
  <c r="AO41" i="1"/>
  <c r="AL41" i="1"/>
  <c r="AI41" i="1"/>
  <c r="AF41" i="1"/>
  <c r="AC41" i="1"/>
  <c r="Z41" i="1"/>
  <c r="W41" i="1"/>
  <c r="T41" i="1"/>
  <c r="Q41" i="1"/>
  <c r="N41" i="1"/>
  <c r="K41" i="1"/>
  <c r="H41" i="1"/>
  <c r="E41" i="1"/>
  <c r="B41" i="1"/>
  <c r="AX40" i="1"/>
  <c r="AU40" i="1"/>
  <c r="AR40" i="1"/>
  <c r="AO40" i="1"/>
  <c r="AL40" i="1"/>
  <c r="AI40" i="1"/>
  <c r="AF40" i="1"/>
  <c r="W40" i="1"/>
  <c r="T40" i="1"/>
  <c r="Q40" i="1"/>
  <c r="N40" i="1"/>
  <c r="K40" i="1"/>
  <c r="H40" i="1"/>
  <c r="E40" i="1"/>
  <c r="B40" i="1"/>
  <c r="AX39" i="1"/>
  <c r="AU39" i="1"/>
  <c r="AR39" i="1"/>
  <c r="AO39" i="1"/>
  <c r="AL39" i="1"/>
  <c r="AI39" i="1"/>
  <c r="AF39" i="1"/>
  <c r="AC39" i="1"/>
  <c r="Z39" i="1"/>
  <c r="W39" i="1"/>
  <c r="T39" i="1"/>
  <c r="Q39" i="1"/>
  <c r="N39" i="1"/>
  <c r="K39" i="1"/>
  <c r="H39" i="1"/>
  <c r="E39" i="1"/>
  <c r="B39" i="1"/>
  <c r="AX38" i="1"/>
  <c r="AR38" i="1"/>
  <c r="AO38" i="1"/>
  <c r="AL38" i="1"/>
  <c r="AI38" i="1"/>
  <c r="AF38" i="1"/>
  <c r="AC38" i="1"/>
  <c r="Z38" i="1"/>
  <c r="W38" i="1"/>
  <c r="T38" i="1"/>
  <c r="Q38" i="1"/>
  <c r="N38" i="1"/>
  <c r="K38" i="1"/>
  <c r="H38" i="1"/>
  <c r="E38" i="1"/>
  <c r="B38" i="1"/>
  <c r="AX37" i="1"/>
  <c r="AU37" i="1"/>
  <c r="AR37" i="1"/>
  <c r="AO37" i="1"/>
  <c r="AL37" i="1"/>
  <c r="AI37" i="1"/>
  <c r="AF37" i="1"/>
  <c r="AC37" i="1"/>
  <c r="Z37" i="1"/>
  <c r="W37" i="1"/>
  <c r="T37" i="1"/>
  <c r="Q37" i="1"/>
  <c r="N37" i="1"/>
  <c r="K37" i="1"/>
  <c r="H37" i="1"/>
  <c r="E37" i="1"/>
  <c r="B37" i="1"/>
  <c r="AX36" i="1"/>
  <c r="AU36" i="1"/>
  <c r="AR36" i="1"/>
  <c r="AO36" i="1"/>
  <c r="AL36" i="1"/>
  <c r="AI36" i="1"/>
  <c r="AF36" i="1"/>
  <c r="AC36" i="1"/>
  <c r="Z36" i="1"/>
  <c r="W36" i="1"/>
  <c r="T36" i="1"/>
  <c r="Q36" i="1"/>
  <c r="N36" i="1"/>
  <c r="K36" i="1"/>
  <c r="H36" i="1"/>
  <c r="E36" i="1"/>
  <c r="B36" i="1"/>
  <c r="AX35" i="1"/>
  <c r="AR35" i="1"/>
  <c r="AO35" i="1"/>
  <c r="AL35" i="1"/>
  <c r="AI35" i="1"/>
  <c r="AF35" i="1"/>
  <c r="Z35" i="1"/>
  <c r="W35" i="1"/>
  <c r="T35" i="1"/>
  <c r="Q35" i="1"/>
  <c r="N35" i="1"/>
  <c r="K35" i="1"/>
  <c r="H35" i="1"/>
  <c r="E35" i="1"/>
  <c r="B35" i="1"/>
  <c r="AX34" i="1"/>
  <c r="AR34" i="1"/>
  <c r="AO34" i="1"/>
  <c r="AL34" i="1"/>
  <c r="AI34" i="1"/>
  <c r="AF34" i="1"/>
  <c r="AC34" i="1"/>
  <c r="Z34" i="1"/>
  <c r="W34" i="1"/>
  <c r="T34" i="1"/>
  <c r="Q34" i="1"/>
  <c r="N34" i="1"/>
  <c r="K34" i="1"/>
  <c r="H34" i="1"/>
  <c r="E34" i="1"/>
  <c r="B34" i="1"/>
  <c r="AR33" i="1"/>
  <c r="AO33" i="1"/>
  <c r="AL33" i="1"/>
  <c r="AI33" i="1"/>
  <c r="AF33" i="1"/>
  <c r="AC33" i="1"/>
  <c r="Z33" i="1"/>
  <c r="W33" i="1"/>
  <c r="T33" i="1"/>
  <c r="Q33" i="1"/>
  <c r="N33" i="1"/>
  <c r="K33" i="1"/>
  <c r="H33" i="1"/>
  <c r="E33" i="1"/>
  <c r="B33" i="1"/>
  <c r="AX32" i="1"/>
  <c r="AU32" i="1"/>
  <c r="AR32" i="1"/>
  <c r="AO32" i="1"/>
  <c r="AL32" i="1"/>
  <c r="AI32" i="1"/>
  <c r="AF32" i="1"/>
  <c r="AC32" i="1"/>
  <c r="Z32" i="1"/>
  <c r="W32" i="1"/>
  <c r="T32" i="1"/>
  <c r="Q32" i="1"/>
  <c r="N32" i="1"/>
  <c r="K32" i="1"/>
  <c r="H32" i="1"/>
  <c r="E32" i="1"/>
  <c r="B32" i="1"/>
  <c r="AX31" i="1"/>
  <c r="AR31" i="1"/>
  <c r="AO31" i="1"/>
  <c r="AL31" i="1"/>
  <c r="AI31" i="1"/>
  <c r="AF31" i="1"/>
  <c r="AC31" i="1"/>
  <c r="W31" i="1"/>
  <c r="T31" i="1"/>
  <c r="Q31" i="1"/>
  <c r="N31" i="1"/>
  <c r="K31" i="1"/>
  <c r="H31" i="1"/>
  <c r="E31" i="1"/>
  <c r="B31" i="1"/>
  <c r="AX30" i="1"/>
  <c r="AU30" i="1"/>
  <c r="AR30" i="1"/>
  <c r="AO30" i="1"/>
  <c r="AL30" i="1"/>
  <c r="AI30" i="1"/>
  <c r="AF30" i="1"/>
  <c r="AC30" i="1"/>
  <c r="W30" i="1"/>
  <c r="T30" i="1"/>
  <c r="Q30" i="1"/>
  <c r="N30" i="1"/>
  <c r="K30" i="1"/>
  <c r="H30" i="1"/>
  <c r="E30" i="1"/>
  <c r="B30" i="1"/>
  <c r="AX29" i="1"/>
  <c r="AU29" i="1"/>
  <c r="AR29" i="1"/>
  <c r="AO29" i="1"/>
  <c r="AL29" i="1"/>
  <c r="AI29" i="1"/>
  <c r="AF29" i="1"/>
  <c r="AC29" i="1"/>
  <c r="Z29" i="1"/>
  <c r="W29" i="1"/>
  <c r="T29" i="1"/>
  <c r="Q29" i="1"/>
  <c r="N29" i="1"/>
  <c r="K29" i="1"/>
  <c r="H29" i="1"/>
  <c r="E29" i="1"/>
  <c r="B29" i="1"/>
  <c r="AX28" i="1"/>
  <c r="AU28" i="1"/>
  <c r="AR28" i="1"/>
  <c r="AO28" i="1"/>
  <c r="AL28" i="1"/>
  <c r="AI28" i="1"/>
  <c r="AF28" i="1"/>
  <c r="AC28" i="1"/>
  <c r="Z28" i="1"/>
  <c r="W28" i="1"/>
  <c r="T28" i="1"/>
  <c r="Q28" i="1"/>
  <c r="N28" i="1"/>
  <c r="K28" i="1"/>
  <c r="H28" i="1"/>
  <c r="E28" i="1"/>
  <c r="B28" i="1"/>
  <c r="AO27" i="1"/>
  <c r="AL27" i="1"/>
  <c r="Z27" i="1"/>
  <c r="N27" i="1"/>
  <c r="H27" i="1"/>
  <c r="AR26" i="1"/>
  <c r="AO26" i="1"/>
  <c r="AI26" i="1"/>
  <c r="AF26" i="1"/>
  <c r="AC26" i="1"/>
  <c r="Z26" i="1"/>
  <c r="W26" i="1"/>
  <c r="N26" i="1"/>
  <c r="H26" i="1"/>
  <c r="B26" i="1"/>
  <c r="AR21" i="1"/>
  <c r="AO21" i="1"/>
  <c r="AL21" i="1"/>
  <c r="AI21" i="1"/>
  <c r="AF21" i="1"/>
  <c r="AC21" i="1"/>
  <c r="Z21" i="1"/>
  <c r="W21" i="1"/>
  <c r="T21" i="1"/>
  <c r="Q21" i="1"/>
  <c r="N21" i="1"/>
  <c r="K21" i="1"/>
  <c r="H21" i="1"/>
  <c r="E21" i="1"/>
  <c r="AU20" i="1"/>
  <c r="AR20" i="1"/>
  <c r="AO20" i="1"/>
  <c r="AL20" i="1"/>
  <c r="AI20" i="1"/>
  <c r="AF20" i="1"/>
  <c r="AC20" i="1"/>
  <c r="Z20" i="1"/>
  <c r="W20" i="1"/>
  <c r="T20" i="1"/>
  <c r="Q20" i="1"/>
  <c r="N20" i="1"/>
  <c r="K20" i="1"/>
  <c r="H20" i="1"/>
  <c r="E20" i="1"/>
  <c r="B20" i="1"/>
  <c r="AX19" i="1"/>
  <c r="AU19" i="1"/>
  <c r="AR19" i="1"/>
  <c r="AO19" i="1"/>
  <c r="AL19" i="1"/>
  <c r="AI19" i="1"/>
  <c r="AF19" i="1"/>
  <c r="AC19" i="1"/>
  <c r="Z19" i="1"/>
  <c r="W19" i="1"/>
  <c r="T19" i="1"/>
  <c r="Q19" i="1"/>
  <c r="N19" i="1"/>
  <c r="K19" i="1"/>
  <c r="H19" i="1"/>
  <c r="E19" i="1"/>
  <c r="B19" i="1"/>
  <c r="AR18" i="1"/>
  <c r="AO18" i="1"/>
  <c r="AL18" i="1"/>
  <c r="AI18" i="1"/>
  <c r="AF18" i="1"/>
  <c r="AC18" i="1"/>
  <c r="Z18" i="1"/>
  <c r="W18" i="1"/>
  <c r="T18" i="1"/>
  <c r="Q18" i="1"/>
  <c r="N18" i="1"/>
  <c r="K18" i="1"/>
  <c r="H18" i="1"/>
  <c r="E18" i="1"/>
  <c r="B18" i="1"/>
  <c r="AR17" i="1"/>
  <c r="AO17" i="1"/>
  <c r="AL17" i="1"/>
  <c r="AI17" i="1"/>
  <c r="AF17" i="1"/>
  <c r="AC17" i="1"/>
  <c r="Z17" i="1"/>
  <c r="W17" i="1"/>
  <c r="T17" i="1"/>
  <c r="Q17" i="1"/>
  <c r="N17" i="1"/>
  <c r="K17" i="1"/>
  <c r="H17" i="1"/>
  <c r="E17" i="1"/>
  <c r="B17" i="1"/>
  <c r="AR16" i="1"/>
  <c r="AL16" i="1"/>
  <c r="AI16" i="1"/>
  <c r="AF16" i="1"/>
  <c r="AC16" i="1"/>
  <c r="Z16" i="1"/>
  <c r="W16" i="1"/>
  <c r="T16" i="1"/>
  <c r="Q16" i="1"/>
  <c r="N16" i="1"/>
  <c r="K16" i="1"/>
  <c r="H16" i="1"/>
  <c r="E16" i="1"/>
  <c r="B16" i="1"/>
  <c r="AX15" i="1"/>
  <c r="AR15" i="1"/>
  <c r="AO15" i="1"/>
  <c r="AL15" i="1"/>
  <c r="AI15" i="1"/>
  <c r="AF15" i="1"/>
  <c r="AC15" i="1"/>
  <c r="Z15" i="1"/>
  <c r="W15" i="1"/>
  <c r="T15" i="1"/>
  <c r="Q15" i="1"/>
  <c r="N15" i="1"/>
  <c r="K15" i="1"/>
  <c r="H15" i="1"/>
  <c r="E15" i="1"/>
  <c r="B15" i="1"/>
  <c r="AR14" i="1"/>
  <c r="AO14" i="1"/>
  <c r="AL14" i="1"/>
  <c r="AI14" i="1"/>
  <c r="AF14" i="1"/>
  <c r="AC14" i="1"/>
  <c r="Z14" i="1"/>
  <c r="W14" i="1"/>
  <c r="T14" i="1"/>
  <c r="Q14" i="1"/>
  <c r="N14" i="1"/>
  <c r="K14" i="1"/>
  <c r="H14" i="1"/>
  <c r="E14" i="1"/>
  <c r="B14" i="1"/>
  <c r="AX13" i="1"/>
  <c r="AR13" i="1"/>
  <c r="AO13" i="1"/>
  <c r="AL13" i="1"/>
  <c r="AI13" i="1"/>
  <c r="AF13" i="1"/>
  <c r="AC13" i="1"/>
  <c r="Z13" i="1"/>
  <c r="W13" i="1"/>
  <c r="T13" i="1"/>
  <c r="Q13" i="1"/>
  <c r="N13" i="1"/>
  <c r="K13" i="1"/>
  <c r="H13" i="1"/>
  <c r="E13" i="1"/>
  <c r="B13" i="1"/>
  <c r="AR12" i="1"/>
  <c r="AO12" i="1"/>
  <c r="AL12" i="1"/>
  <c r="AI12" i="1"/>
  <c r="AF12" i="1"/>
  <c r="AC12" i="1"/>
  <c r="Z12" i="1"/>
  <c r="W12" i="1"/>
  <c r="T12" i="1"/>
  <c r="Q12" i="1"/>
  <c r="N12" i="1"/>
  <c r="K12" i="1"/>
  <c r="H12" i="1"/>
  <c r="E12" i="1"/>
  <c r="B12" i="1"/>
  <c r="AX11" i="1"/>
  <c r="AR11" i="1"/>
  <c r="AO11" i="1"/>
  <c r="AL11" i="1"/>
  <c r="AI11" i="1"/>
  <c r="AF11" i="1"/>
  <c r="AC11" i="1"/>
  <c r="Z11" i="1"/>
  <c r="W11" i="1"/>
  <c r="T11" i="1"/>
  <c r="Q11" i="1"/>
  <c r="N11" i="1"/>
  <c r="K11" i="1"/>
  <c r="H11" i="1"/>
  <c r="E11" i="1"/>
  <c r="B11" i="1"/>
  <c r="Q7" i="1"/>
  <c r="P7" i="1"/>
  <c r="O7" i="1"/>
  <c r="N7" i="1"/>
  <c r="K7" i="1"/>
  <c r="J7" i="1"/>
  <c r="I7" i="1"/>
  <c r="H7" i="1"/>
  <c r="E7" i="1"/>
  <c r="D7" i="1"/>
  <c r="C7" i="1"/>
  <c r="B7" i="1"/>
  <c r="Q6" i="1"/>
  <c r="P6" i="1"/>
  <c r="O6" i="1"/>
  <c r="N6" i="1"/>
  <c r="K6" i="1"/>
  <c r="J6" i="1"/>
  <c r="I6" i="1"/>
  <c r="H6" i="1"/>
  <c r="E6" i="1"/>
  <c r="D6" i="1"/>
  <c r="C6" i="1"/>
  <c r="B6" i="1"/>
  <c r="Q5" i="1"/>
  <c r="P5" i="1"/>
  <c r="O5" i="1"/>
  <c r="N5" i="1"/>
  <c r="K5" i="1"/>
  <c r="J5" i="1"/>
  <c r="I5" i="1"/>
  <c r="H5" i="1"/>
  <c r="E5" i="1"/>
  <c r="D5" i="1"/>
  <c r="C5" i="1"/>
  <c r="B5" i="1"/>
  <c r="R4" i="1"/>
  <c r="Q4" i="1"/>
  <c r="P4" i="1"/>
  <c r="O4" i="1"/>
  <c r="N4" i="1"/>
  <c r="L4" i="1"/>
  <c r="K4" i="1"/>
  <c r="J4" i="1"/>
  <c r="I4" i="1"/>
  <c r="H4" i="1"/>
  <c r="F4" i="1"/>
  <c r="E4" i="1"/>
  <c r="D4" i="1"/>
  <c r="C4" i="1"/>
  <c r="B4" i="1"/>
  <c r="BB70" i="1" l="1" a="1"/>
  <c r="BB70" i="1" s="1"/>
  <c r="BB53" i="1" a="1"/>
  <c r="BB53" i="1" s="1"/>
  <c r="BB52" i="1" a="1"/>
  <c r="BB52" i="1" s="1"/>
  <c r="BB32" i="1" a="1"/>
  <c r="BB32" i="1" s="1"/>
  <c r="BB62" i="1" a="1"/>
  <c r="BB62" i="1" s="1"/>
  <c r="BA67" i="1"/>
  <c r="BA77" i="1"/>
  <c r="BA55" i="1"/>
  <c r="BA27" i="1"/>
  <c r="BB37" i="1" a="1"/>
  <c r="BB37" i="1" s="1"/>
  <c r="BA51" i="1"/>
  <c r="BB76" i="1" a="1"/>
  <c r="BB76" i="1" s="1"/>
  <c r="BA12" i="1"/>
  <c r="BA31" i="1"/>
  <c r="BB51" i="1" a="1"/>
  <c r="BB51" i="1" s="1"/>
  <c r="BB11" i="1" a="1"/>
  <c r="BB11" i="1" s="1"/>
  <c r="BB50" i="1" a="1"/>
  <c r="BB50" i="1" s="1"/>
  <c r="BA56" i="1"/>
  <c r="BB28" i="1" a="1"/>
  <c r="BB28" i="1" s="1"/>
  <c r="BA35" i="1"/>
  <c r="BA39" i="1"/>
  <c r="BA42" i="1"/>
  <c r="BB41" i="1" a="1"/>
  <c r="BB41" i="1" s="1"/>
  <c r="BA70" i="1"/>
  <c r="BB54" i="1" a="1"/>
  <c r="BB54" i="1" s="1"/>
  <c r="BB74" i="1" a="1"/>
  <c r="BB74" i="1" s="1"/>
  <c r="BB29" i="1" a="1"/>
  <c r="BB29" i="1" s="1"/>
  <c r="BB55" i="1" a="1"/>
  <c r="BB55" i="1" s="1"/>
  <c r="BC55" i="1" s="1"/>
  <c r="BB20" i="1" a="1"/>
  <c r="BB20" i="1" s="1"/>
  <c r="BA47" i="1"/>
  <c r="BB36" i="1" a="1"/>
  <c r="BB36" i="1" s="1"/>
  <c r="BB65" i="1" a="1"/>
  <c r="BB65" i="1" s="1"/>
  <c r="BB69" i="1" a="1"/>
  <c r="BB69" i="1" s="1"/>
  <c r="BB72" i="1" a="1"/>
  <c r="BB72" i="1" s="1"/>
  <c r="BA63" i="1"/>
  <c r="BB66" i="1" a="1"/>
  <c r="BB66" i="1" s="1"/>
  <c r="BB31" i="1" a="1"/>
  <c r="BB31" i="1" s="1"/>
  <c r="BB30" i="1" a="1"/>
  <c r="BB30" i="1" s="1"/>
  <c r="BB21" i="1" a="1"/>
  <c r="BB21" i="1" s="1"/>
  <c r="BB33" i="1" a="1"/>
  <c r="BB33" i="1" s="1"/>
  <c r="BB14" i="1" a="1"/>
  <c r="BB14" i="1" s="1"/>
  <c r="BB38" i="1" a="1"/>
  <c r="BB38" i="1" s="1"/>
  <c r="BA43" i="1"/>
  <c r="BA53" i="1"/>
  <c r="BB77" i="1" a="1"/>
  <c r="BB77" i="1" s="1"/>
  <c r="BA71" i="1"/>
  <c r="BA26" i="1"/>
  <c r="BB75" i="1" a="1"/>
  <c r="BB75" i="1" s="1"/>
  <c r="BB16" i="1" a="1"/>
  <c r="BB16" i="1" s="1"/>
  <c r="BB45" i="1" a="1"/>
  <c r="BB45" i="1" s="1"/>
  <c r="BB47" i="1" a="1"/>
  <c r="BB47" i="1" s="1"/>
  <c r="BB12" i="1" a="1"/>
  <c r="BB12" i="1" s="1"/>
  <c r="BB71" i="1" a="1"/>
  <c r="BB71" i="1" s="1"/>
  <c r="BA54" i="1"/>
  <c r="BB48" i="1" a="1"/>
  <c r="BB48" i="1" s="1"/>
  <c r="BB68" i="1" a="1"/>
  <c r="BB68" i="1" s="1"/>
  <c r="BA64" i="1"/>
  <c r="BB34" i="1" a="1"/>
  <c r="BB34" i="1" s="1"/>
  <c r="BB73" i="1" a="1"/>
  <c r="BB73" i="1" s="1"/>
  <c r="BB49" i="1" a="1"/>
  <c r="BB49" i="1" s="1"/>
  <c r="BA33" i="1"/>
  <c r="BB40" i="1" a="1"/>
  <c r="BB40" i="1" s="1"/>
  <c r="BB44" i="1" a="1"/>
  <c r="BB44" i="1" s="1"/>
  <c r="BA46" i="1"/>
  <c r="BB46" i="1" a="1"/>
  <c r="BB46" i="1" s="1"/>
  <c r="BA57" i="1"/>
  <c r="BB15" i="1" a="1"/>
  <c r="BB15" i="1" s="1"/>
  <c r="BB17" i="1" a="1"/>
  <c r="BB17" i="1" s="1"/>
  <c r="BA11" i="1"/>
  <c r="BB19" i="1" a="1"/>
  <c r="BB19" i="1" s="1"/>
  <c r="BA13" i="1"/>
  <c r="BA18" i="1"/>
  <c r="BB35" i="1" a="1"/>
  <c r="BB35" i="1" s="1"/>
  <c r="BA34" i="1"/>
  <c r="BB56" i="1" a="1"/>
  <c r="BB56" i="1" s="1"/>
  <c r="BB64" i="1" a="1"/>
  <c r="BB64" i="1" s="1"/>
  <c r="BB18" i="1" a="1"/>
  <c r="BB18" i="1" s="1"/>
  <c r="BB43" i="1" a="1"/>
  <c r="BB43" i="1" s="1"/>
  <c r="BA28" i="1"/>
  <c r="BA48" i="1"/>
  <c r="BA72" i="1"/>
  <c r="BA36" i="1"/>
  <c r="BA38" i="1"/>
  <c r="BA16" i="1"/>
  <c r="BA17" i="1"/>
  <c r="BA20" i="1"/>
  <c r="BB27" i="1" a="1"/>
  <c r="BB27" i="1" s="1"/>
  <c r="BA29" i="1"/>
  <c r="BA49" i="1"/>
  <c r="BA73" i="1"/>
  <c r="BA37" i="1"/>
  <c r="BA15" i="1"/>
  <c r="BB39" i="1" a="1"/>
  <c r="BB39" i="1" s="1"/>
  <c r="BB63" i="1" a="1"/>
  <c r="BB63" i="1" s="1"/>
  <c r="BA21" i="1"/>
  <c r="BA44" i="1"/>
  <c r="BA68" i="1"/>
  <c r="BB67" i="1" a="1"/>
  <c r="BB67" i="1" s="1"/>
  <c r="BC67" i="1" s="1"/>
  <c r="BA30" i="1"/>
  <c r="BA50" i="1"/>
  <c r="BA74" i="1"/>
  <c r="BA62" i="1"/>
  <c r="BB26" i="1" a="1"/>
  <c r="BB26" i="1" s="1"/>
  <c r="BA40" i="1"/>
  <c r="BA19" i="1"/>
  <c r="BA66" i="1"/>
  <c r="BA75" i="1"/>
  <c r="BA14" i="1"/>
  <c r="BB13" i="1" a="1"/>
  <c r="BB13" i="1" s="1"/>
  <c r="BA41" i="1"/>
  <c r="BA65" i="1"/>
  <c r="BB42" i="1" a="1"/>
  <c r="BB42" i="1" s="1"/>
  <c r="BA45" i="1"/>
  <c r="BA32" i="1"/>
  <c r="BA52" i="1"/>
  <c r="BA76" i="1"/>
  <c r="BB57" i="1" a="1"/>
  <c r="BB57" i="1" s="1"/>
  <c r="BA69" i="1"/>
  <c r="BC18" i="1" l="1"/>
  <c r="BC76" i="1"/>
  <c r="BC32" i="1"/>
  <c r="BC45" i="1"/>
  <c r="BC70" i="1"/>
  <c r="BC53" i="1"/>
  <c r="BC62" i="1"/>
  <c r="BC72" i="1"/>
  <c r="BC69" i="1"/>
  <c r="BC36" i="1"/>
  <c r="BC30" i="1"/>
  <c r="BC37" i="1"/>
  <c r="BC52" i="1"/>
  <c r="BC27" i="1"/>
  <c r="BC12" i="1"/>
  <c r="BC65" i="1"/>
  <c r="BC75" i="1"/>
  <c r="BC28" i="1"/>
  <c r="BC20" i="1"/>
  <c r="BC77" i="1"/>
  <c r="BC33" i="1"/>
  <c r="BC21" i="1"/>
  <c r="BC43" i="1"/>
  <c r="BC17" i="1"/>
  <c r="BC50" i="1"/>
  <c r="BC56" i="1"/>
  <c r="BC63" i="1"/>
  <c r="BC39" i="1"/>
  <c r="BC13" i="1"/>
  <c r="BC26" i="1"/>
  <c r="BC16" i="1"/>
  <c r="BC44" i="1"/>
  <c r="BC42" i="1"/>
  <c r="BC54" i="1"/>
  <c r="BC57" i="1"/>
  <c r="BC41" i="1"/>
  <c r="BC49" i="1"/>
  <c r="BC35" i="1"/>
  <c r="BC71" i="1"/>
  <c r="BC31" i="1"/>
  <c r="BC74" i="1"/>
  <c r="BC29" i="1"/>
  <c r="BC47" i="1"/>
  <c r="BC51" i="1"/>
  <c r="BC66" i="1"/>
  <c r="BC34" i="1"/>
  <c r="BC14" i="1"/>
  <c r="BC11" i="1"/>
  <c r="BC38" i="1"/>
  <c r="BC64" i="1"/>
  <c r="BC48" i="1"/>
  <c r="BC68" i="1"/>
  <c r="BC73" i="1"/>
  <c r="BC15" i="1"/>
  <c r="BC40" i="1"/>
  <c r="BC19" i="1"/>
  <c r="BC46" i="1"/>
  <c r="B19" i="2" l="1"/>
  <c r="A19" i="2" s="1"/>
  <c r="B11" i="2"/>
  <c r="A11" i="2" s="1"/>
  <c r="B7" i="2"/>
  <c r="A7" i="2" s="1"/>
  <c r="B18" i="2"/>
  <c r="A18" i="2" s="1"/>
  <c r="B12" i="2"/>
  <c r="A12" i="2" s="1"/>
  <c r="B13" i="2"/>
  <c r="A13" i="2" s="1"/>
  <c r="B6" i="2"/>
  <c r="A6" i="2" s="1"/>
  <c r="B5" i="2"/>
  <c r="A5" i="2" s="1"/>
  <c r="B17" i="2"/>
  <c r="A17" i="2" s="1"/>
</calcChain>
</file>

<file path=xl/sharedStrings.xml><?xml version="1.0" encoding="utf-8"?>
<sst xmlns="http://schemas.openxmlformats.org/spreadsheetml/2006/main" count="813" uniqueCount="280">
  <si>
    <t>Country Week 2026 Results</t>
  </si>
  <si>
    <t>Tier 1 Sports</t>
  </si>
  <si>
    <t>Tier 2 Sports</t>
  </si>
  <si>
    <t>Tier 3 Sports</t>
  </si>
  <si>
    <t>Sports</t>
  </si>
  <si>
    <t>AFL Boys</t>
  </si>
  <si>
    <t>AFL Girls</t>
  </si>
  <si>
    <t>Bball Boys1</t>
  </si>
  <si>
    <t>Bball Boys 2</t>
  </si>
  <si>
    <t>Bball Girls</t>
  </si>
  <si>
    <t>Hockey B</t>
  </si>
  <si>
    <t>Hockey G</t>
  </si>
  <si>
    <t>Indoor Cricket</t>
  </si>
  <si>
    <t>Netball</t>
  </si>
  <si>
    <t>Netball 2</t>
  </si>
  <si>
    <t>Soccer B</t>
  </si>
  <si>
    <t>Soccer G</t>
  </si>
  <si>
    <t>Touch Football</t>
  </si>
  <si>
    <t>Volleyball B</t>
  </si>
  <si>
    <t>Volleyball G</t>
  </si>
  <si>
    <t>Speech</t>
  </si>
  <si>
    <t>Dance</t>
  </si>
  <si>
    <t>Total Scores</t>
  </si>
  <si>
    <t>Total Score for top 10 sports</t>
  </si>
  <si>
    <t>Complete total</t>
  </si>
  <si>
    <t>Badminton</t>
  </si>
  <si>
    <t>Tier 1 [10 or more sports] 10 scores</t>
  </si>
  <si>
    <t>Points</t>
  </si>
  <si>
    <t>Place</t>
  </si>
  <si>
    <t>Division</t>
  </si>
  <si>
    <t>Points2</t>
  </si>
  <si>
    <t>Place2</t>
  </si>
  <si>
    <t>Division2</t>
  </si>
  <si>
    <t>Points3</t>
  </si>
  <si>
    <t>Place25</t>
  </si>
  <si>
    <t>Division3</t>
  </si>
  <si>
    <t>Points332</t>
  </si>
  <si>
    <t>Place26</t>
  </si>
  <si>
    <t>Division4</t>
  </si>
  <si>
    <t>Points7</t>
  </si>
  <si>
    <t>Place3</t>
  </si>
  <si>
    <t>Division5</t>
  </si>
  <si>
    <t>Points4</t>
  </si>
  <si>
    <t>Place4</t>
  </si>
  <si>
    <t>Division6</t>
  </si>
  <si>
    <t>Points5</t>
  </si>
  <si>
    <t>Place5</t>
  </si>
  <si>
    <t>Division7</t>
  </si>
  <si>
    <t>Points6</t>
  </si>
  <si>
    <t>Place6</t>
  </si>
  <si>
    <t>Division8</t>
  </si>
  <si>
    <t>Points8</t>
  </si>
  <si>
    <t>Place7</t>
  </si>
  <si>
    <t>Division9</t>
  </si>
  <si>
    <t>Points16</t>
  </si>
  <si>
    <t>Place8</t>
  </si>
  <si>
    <t>Division10</t>
  </si>
  <si>
    <t>Points15</t>
  </si>
  <si>
    <t>Place14</t>
  </si>
  <si>
    <t>Division11</t>
  </si>
  <si>
    <t>Points9</t>
  </si>
  <si>
    <t>Place9</t>
  </si>
  <si>
    <t>Division12</t>
  </si>
  <si>
    <t>Points14</t>
  </si>
  <si>
    <t>Place21</t>
  </si>
  <si>
    <t>Division15</t>
  </si>
  <si>
    <t>Points13</t>
  </si>
  <si>
    <t>Place13</t>
  </si>
  <si>
    <t>Division13</t>
  </si>
  <si>
    <t>Points12</t>
  </si>
  <si>
    <t>Place12</t>
  </si>
  <si>
    <t>Division14</t>
  </si>
  <si>
    <t>Points10</t>
  </si>
  <si>
    <t>Place10</t>
  </si>
  <si>
    <t>No of students</t>
  </si>
  <si>
    <t>Points11</t>
  </si>
  <si>
    <t>Place11</t>
  </si>
  <si>
    <t>No of students2</t>
  </si>
  <si>
    <t>Totals</t>
  </si>
  <si>
    <t>Column1</t>
  </si>
  <si>
    <t>CT</t>
  </si>
  <si>
    <t>Place92</t>
  </si>
  <si>
    <t>Division123</t>
  </si>
  <si>
    <t>Albany SHS</t>
  </si>
  <si>
    <t>B</t>
  </si>
  <si>
    <t>A</t>
  </si>
  <si>
    <t>C</t>
  </si>
  <si>
    <t>Bunbury CC</t>
  </si>
  <si>
    <t>Bunbury CGS</t>
  </si>
  <si>
    <t>F</t>
  </si>
  <si>
    <t>D</t>
  </si>
  <si>
    <t>Bunbury SHS</t>
  </si>
  <si>
    <t>Great Southern Grammar</t>
  </si>
  <si>
    <t>Karratha SHS</t>
  </si>
  <si>
    <t>Manea SC</t>
  </si>
  <si>
    <t>Margaret River SHS</t>
  </si>
  <si>
    <t>North Albany SHS</t>
  </si>
  <si>
    <t>Our Lady of Mercy</t>
  </si>
  <si>
    <t>St Luke's College</t>
  </si>
  <si>
    <t>AB</t>
  </si>
  <si>
    <t>Total Score for top 7 sports</t>
  </si>
  <si>
    <t>Complete Total</t>
  </si>
  <si>
    <t>Tier 2 [5-9 sports] 7 best scores</t>
  </si>
  <si>
    <t>Place2324</t>
  </si>
  <si>
    <t>Australind SHS</t>
  </si>
  <si>
    <t>Bunbury Baptist College</t>
  </si>
  <si>
    <t>E</t>
  </si>
  <si>
    <t>H</t>
  </si>
  <si>
    <t>Busselton Senior High School</t>
  </si>
  <si>
    <t>Cape Nat College</t>
  </si>
  <si>
    <t>Champion Bay SHS</t>
  </si>
  <si>
    <t>G</t>
  </si>
  <si>
    <t>Collie SHS</t>
  </si>
  <si>
    <t>Coodanup College</t>
  </si>
  <si>
    <t>Dalyellup College</t>
  </si>
  <si>
    <t>Denmark Senior High School</t>
  </si>
  <si>
    <t>Eastern G C</t>
  </si>
  <si>
    <t>Esperance Anglican CS</t>
  </si>
  <si>
    <t>Esperance SHS</t>
  </si>
  <si>
    <t>Geraldton Christian College</t>
  </si>
  <si>
    <t>Geraldton Grammar School</t>
  </si>
  <si>
    <t>Grace Christian School</t>
  </si>
  <si>
    <t>Halls Head College</t>
  </si>
  <si>
    <t>Hedland Senior High School</t>
  </si>
  <si>
    <t>Hope Christian College</t>
  </si>
  <si>
    <t>John Tonkin College</t>
  </si>
  <si>
    <t>Katanning SHS</t>
  </si>
  <si>
    <t>Kearnan College</t>
  </si>
  <si>
    <t>Manjimup Senior High School</t>
  </si>
  <si>
    <t>Mount Barker CC</t>
  </si>
  <si>
    <t>Narrogin Senior High School</t>
  </si>
  <si>
    <t>Newton Moore SHS</t>
  </si>
  <si>
    <t>Northam Senior High School</t>
  </si>
  <si>
    <t>Pinjarra Senior High School</t>
  </si>
  <si>
    <t>SEDA Bunbury</t>
  </si>
  <si>
    <t>WACoA - Cunderdin</t>
  </si>
  <si>
    <t>WACoA - Denmark</t>
  </si>
  <si>
    <t>WACoA - Harvey</t>
  </si>
  <si>
    <t>WACoA - Narrogin</t>
  </si>
  <si>
    <t>Tier 3 [4 or less sports] 3 best scores</t>
  </si>
  <si>
    <t>Pints</t>
  </si>
  <si>
    <t>PointsPlace</t>
  </si>
  <si>
    <t>Place152</t>
  </si>
  <si>
    <t>Place20</t>
  </si>
  <si>
    <t>Place22</t>
  </si>
  <si>
    <t>Place23</t>
  </si>
  <si>
    <t>Place233</t>
  </si>
  <si>
    <t>Place232</t>
  </si>
  <si>
    <t>Place2325</t>
  </si>
  <si>
    <t>Place2323</t>
  </si>
  <si>
    <t>Place23232</t>
  </si>
  <si>
    <t>Place232323</t>
  </si>
  <si>
    <t>Place232322</t>
  </si>
  <si>
    <t>Place23233</t>
  </si>
  <si>
    <t>Place2322</t>
  </si>
  <si>
    <t>Place24</t>
  </si>
  <si>
    <t>Bethel Christian School</t>
  </si>
  <si>
    <t>Broome Senior High School</t>
  </si>
  <si>
    <t>Carnarvon Community C</t>
  </si>
  <si>
    <t>Central Midlands SHS</t>
  </si>
  <si>
    <t>Christmas Island DHS</t>
  </si>
  <si>
    <t>Coastal Lakes College</t>
  </si>
  <si>
    <t>Dalwallinu DHS</t>
  </si>
  <si>
    <t>East Kimberly College</t>
  </si>
  <si>
    <t>Eaton Community C</t>
  </si>
  <si>
    <t>Exmouth DHS</t>
  </si>
  <si>
    <t>Geraldton SHS</t>
  </si>
  <si>
    <t>Harvey SHS</t>
  </si>
  <si>
    <t>Jurien Bay DHS</t>
  </si>
  <si>
    <t>Merredin College</t>
  </si>
  <si>
    <t>Newman SHS</t>
  </si>
  <si>
    <t>Tom Price SHS</t>
  </si>
  <si>
    <t>Tier results</t>
  </si>
  <si>
    <t>Tier 1</t>
  </si>
  <si>
    <t>School</t>
  </si>
  <si>
    <t>Tier 2</t>
  </si>
  <si>
    <t>Tier 3</t>
  </si>
  <si>
    <t>Divisions and Point allocation</t>
  </si>
  <si>
    <t>Division A</t>
  </si>
  <si>
    <t>Division B</t>
  </si>
  <si>
    <t>Division C</t>
  </si>
  <si>
    <t>Division D</t>
  </si>
  <si>
    <t>Division E</t>
  </si>
  <si>
    <t>Division F</t>
  </si>
  <si>
    <t>Division G</t>
  </si>
  <si>
    <t>Division H</t>
  </si>
  <si>
    <t>Table9</t>
  </si>
  <si>
    <t>Table5</t>
  </si>
  <si>
    <t>Table6</t>
  </si>
  <si>
    <t>Table11</t>
  </si>
  <si>
    <t>Table12</t>
  </si>
  <si>
    <t>Table13</t>
  </si>
  <si>
    <t>Table 14</t>
  </si>
  <si>
    <t>Table15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</si>
  <si>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</si>
  <si>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</si>
  <si>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</si>
  <si>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</si>
  <si>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</si>
  <si>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</si>
  <si>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</si>
  <si>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</si>
  <si>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</si>
  <si>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</si>
  <si>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A DIVISION</t>
  </si>
  <si>
    <t>B DIVISION</t>
  </si>
  <si>
    <t>C DIVISION</t>
  </si>
  <si>
    <t>D DIVISION</t>
  </si>
  <si>
    <t>E DIVISION</t>
  </si>
  <si>
    <t>F DIVISION</t>
  </si>
  <si>
    <t>A1</t>
  </si>
  <si>
    <t>A10</t>
  </si>
  <si>
    <t>A11</t>
  </si>
  <si>
    <t>A12</t>
  </si>
  <si>
    <t>A2</t>
  </si>
  <si>
    <t>A3</t>
  </si>
  <si>
    <t>A4</t>
  </si>
  <si>
    <t>A5</t>
  </si>
  <si>
    <t>A6</t>
  </si>
  <si>
    <t>A7</t>
  </si>
  <si>
    <t>A8</t>
  </si>
  <si>
    <t>A9</t>
  </si>
  <si>
    <t>B1</t>
  </si>
  <si>
    <t>B10</t>
  </si>
  <si>
    <t>B2</t>
  </si>
  <si>
    <t>B3</t>
  </si>
  <si>
    <t>B4</t>
  </si>
  <si>
    <t>B5</t>
  </si>
  <si>
    <t>B6</t>
  </si>
  <si>
    <t>B7</t>
  </si>
  <si>
    <t>B8</t>
  </si>
  <si>
    <t>B9</t>
  </si>
  <si>
    <t>C1</t>
  </si>
  <si>
    <t>C10</t>
  </si>
  <si>
    <t>C2</t>
  </si>
  <si>
    <t>C3</t>
  </si>
  <si>
    <t>C4</t>
  </si>
  <si>
    <t>C5</t>
  </si>
  <si>
    <t>C6</t>
  </si>
  <si>
    <t>C7</t>
  </si>
  <si>
    <t>C8</t>
  </si>
  <si>
    <t>C9</t>
  </si>
  <si>
    <t>D1</t>
  </si>
  <si>
    <t>D10</t>
  </si>
  <si>
    <t>D2</t>
  </si>
  <si>
    <t>D3</t>
  </si>
  <si>
    <t>D4</t>
  </si>
  <si>
    <t>D5</t>
  </si>
  <si>
    <t>D6</t>
  </si>
  <si>
    <t>D7</t>
  </si>
  <si>
    <t>D8</t>
  </si>
  <si>
    <t>D9</t>
  </si>
  <si>
    <t>E1</t>
  </si>
  <si>
    <t>E10</t>
  </si>
  <si>
    <t>E2</t>
  </si>
  <si>
    <t>E3</t>
  </si>
  <si>
    <t>E4</t>
  </si>
  <si>
    <t>E5</t>
  </si>
  <si>
    <t>E6</t>
  </si>
  <si>
    <t>E7</t>
  </si>
  <si>
    <t>E8</t>
  </si>
  <si>
    <t>E9</t>
  </si>
  <si>
    <t>F1</t>
  </si>
  <si>
    <t>F10</t>
  </si>
  <si>
    <t>F2</t>
  </si>
  <si>
    <t>F3</t>
  </si>
  <si>
    <t>F4</t>
  </si>
  <si>
    <t>F5</t>
  </si>
  <si>
    <t>F6</t>
  </si>
  <si>
    <t>F7</t>
  </si>
  <si>
    <t>F8</t>
  </si>
  <si>
    <t>F9</t>
  </si>
  <si>
    <t>3,4</t>
  </si>
  <si>
    <t xml:space="preserve"> </t>
  </si>
  <si>
    <t>5,3</t>
  </si>
  <si>
    <t>1,1</t>
  </si>
  <si>
    <t>6,2</t>
  </si>
  <si>
    <t>Column2</t>
  </si>
  <si>
    <t>4,5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</si>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</sst>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1"/>
      <color theme="1"/>
      <name val="Calibri"/>
    </font>
    <font>
      <sz val="10"/>
      <name val="Arial"/>
    </font>
    <font>
      <b/>
      <sz val="10"/>
      <name val="Arial"/>
    </font>
    <font>
      <sz val="14"/>
      <name val="Arial"/>
    </font>
    <font>
      <b/>
      <sz val="18"/>
      <color theme="3"/>
      <name val="Cambria"/>
    </font>
    <font>
      <b/>
      <sz val="15"/>
      <color theme="3"/>
      <name val="Calibri"/>
    </font>
    <font>
      <b/>
      <sz val="13"/>
      <color theme="3"/>
      <name val="Calibri"/>
    </font>
    <font>
      <b/>
      <sz val="11"/>
      <color theme="3"/>
      <name val="Calibri"/>
    </font>
    <font>
      <sz val="11"/>
      <color rgb="FF006100"/>
      <name val="Calibri"/>
    </font>
    <font>
      <sz val="11"/>
      <color rgb="FF9C0006"/>
      <name val="Calibri"/>
    </font>
    <font>
      <sz val="11"/>
      <color rgb="FF9C6500"/>
      <name val="Calibri"/>
    </font>
    <font>
      <sz val="11"/>
      <color rgb="FF3F3F76"/>
      <name val="Calibri"/>
    </font>
    <font>
      <b/>
      <sz val="11"/>
      <color rgb="FF3F3F3F"/>
      <name val="Calibri"/>
    </font>
    <font>
      <b/>
      <sz val="11"/>
      <color rgb="FFFA7D00"/>
      <name val="Calibri"/>
    </font>
    <font>
      <sz val="11"/>
      <color rgb="FFFA7D00"/>
      <name val="Calibri"/>
    </font>
    <font>
      <b/>
      <sz val="11"/>
      <color theme="0"/>
      <name val="Calibri"/>
    </font>
    <font>
      <sz val="11"/>
      <color rgb="FFFF0000"/>
      <name val="Calibri"/>
    </font>
    <font>
      <i/>
      <sz val="11"/>
      <color rgb="FF7F7F7F"/>
      <name val="Calibri"/>
    </font>
    <font>
      <b/>
      <sz val="11"/>
      <color theme="1"/>
      <name val="Calibri"/>
    </font>
    <font>
      <sz val="11"/>
      <color theme="0"/>
      <name val="Calibri"/>
    </font>
    <font>
      <sz val="10"/>
      <color theme="1"/>
      <name val="Arial"/>
    </font>
    <font>
      <b/>
      <sz val="10"/>
      <color theme="1"/>
      <name val="Arial"/>
    </font>
    <font>
      <sz val="10"/>
      <color rgb="FF000000"/>
      <name val="Arial"/>
    </font>
    <font>
      <sz val="10"/>
      <color theme="0"/>
      <name val="Arial"/>
    </font>
    <font>
      <sz val="11"/>
      <name val="Arial"/>
    </font>
    <font>
      <sz val="16"/>
      <name val="Arial"/>
    </font>
    <font>
      <sz val="11"/>
      <color rgb="FF000000"/>
      <name val="Calibri"/>
    </font>
    <font>
      <b/>
      <sz val="12"/>
      <color rgb="FF0085AC"/>
      <name val="Arial"/>
    </font>
    <font>
      <sz val="10"/>
      <color rgb="FF0085AC"/>
      <name val="Arial"/>
    </font>
    <font>
      <sz val="10"/>
      <color rgb="FF0085AC"/>
      <name val="Arial"/>
    </font>
    <font>
      <sz val="11"/>
      <color rgb="FF0085AC"/>
      <name val="Arial"/>
    </font>
    <font>
      <sz val="12"/>
      <color rgb="FF424242"/>
      <name val="Segoe UI"/>
    </font>
    <font>
      <b/>
      <sz val="14"/>
      <color rgb="FF0085AC"/>
      <name val="Arial"/>
    </font>
    <font>
      <b/>
      <sz val="12"/>
      <color theme="1"/>
      <name val="Arial"/>
    </font>
    <font>
      <sz val="11"/>
      <name val="Calibri"/>
    </font>
  </fonts>
  <fills count="62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5117038483843"/>
        <bgColor indexed="65"/>
      </patternFill>
    </fill>
    <fill>
      <patternFill patternType="solid">
        <fgColor theme="4" tint="0.599963377788628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5117038483843"/>
        <bgColor indexed="65"/>
      </patternFill>
    </fill>
    <fill>
      <patternFill patternType="solid">
        <fgColor theme="5" tint="0.599963377788628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5117038483843"/>
        <bgColor indexed="65"/>
      </patternFill>
    </fill>
    <fill>
      <patternFill patternType="solid">
        <fgColor theme="6" tint="0.599963377788628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5117038483843"/>
        <bgColor indexed="65"/>
      </patternFill>
    </fill>
    <fill>
      <patternFill patternType="solid">
        <fgColor theme="7" tint="0.599963377788628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5117038483843"/>
        <bgColor indexed="65"/>
      </patternFill>
    </fill>
    <fill>
      <patternFill patternType="solid">
        <fgColor theme="8" tint="0.599963377788628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5117038483843"/>
        <bgColor indexed="65"/>
      </patternFill>
    </fill>
    <fill>
      <patternFill patternType="solid">
        <fgColor theme="9" tint="0.599963377788628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C99"/>
      </patternFill>
    </fill>
    <fill>
      <patternFill patternType="solid">
        <fgColor rgb="FFD9D9D9"/>
      </patternFill>
    </fill>
    <fill>
      <patternFill patternType="solid">
        <fgColor rgb="FF33CC33"/>
      </patternFill>
    </fill>
    <fill>
      <patternFill patternType="solid">
        <fgColor rgb="FF33CCFF"/>
      </patternFill>
    </fill>
    <fill>
      <patternFill patternType="solid">
        <fgColor rgb="FF71DAFF"/>
      </patternFill>
    </fill>
    <fill>
      <patternFill patternType="solid">
        <fgColor theme="0" tint="-0.14999847407452621"/>
        <bgColor indexed="65"/>
      </patternFill>
    </fill>
    <fill>
      <patternFill patternType="solid">
        <fgColor rgb="FFE49EDD"/>
      </patternFill>
    </fill>
    <fill>
      <patternFill patternType="solid">
        <fgColor rgb="FFCCB3FF"/>
      </patternFill>
    </fill>
    <fill>
      <patternFill patternType="solid">
        <fgColor rgb="FFA7E8FF"/>
      </patternFill>
    </fill>
    <fill>
      <patternFill patternType="solid">
        <fgColor rgb="FFCDF3CD"/>
      </patternFill>
    </fill>
    <fill>
      <patternFill patternType="solid">
        <fgColor rgb="FFBC9BFF"/>
      </patternFill>
    </fill>
    <fill>
      <patternFill patternType="solid">
        <fgColor rgb="FFFAFAFA"/>
      </patternFill>
    </fill>
    <fill>
      <patternFill patternType="solid">
        <fgColor theme="9" tint="0.59996337778862885"/>
        <bgColor indexed="65"/>
      </patternFill>
    </fill>
    <fill>
      <patternFill patternType="solid">
        <fgColor rgb="FF66FFFF"/>
      </patternFill>
    </fill>
    <fill>
      <patternFill patternType="solid">
        <fgColor theme="0"/>
      </patternFill>
    </fill>
    <fill>
      <patternFill patternType="solid">
        <fgColor rgb="FFFFC000"/>
      </patternFill>
    </fill>
    <fill>
      <patternFill patternType="solid">
        <fgColor rgb="FF9966FF"/>
      </patternFill>
    </fill>
    <fill>
      <patternFill patternType="solid">
        <fgColor rgb="FF92D050"/>
      </patternFill>
    </fill>
    <fill>
      <patternFill patternType="solid">
        <fgColor rgb="FFFFFF99"/>
      </patternFill>
    </fill>
    <fill>
      <patternFill patternType="solid">
        <fgColor rgb="FFC9C9C9"/>
      </patternFill>
    </fill>
    <fill>
      <patternFill patternType="solid">
        <fgColor theme="9" tint="0.59993285927915285"/>
        <bgColor indexed="65"/>
      </patternFill>
    </fill>
    <fill>
      <patternFill patternType="solid">
        <fgColor rgb="FFD8E4BC"/>
      </patternFill>
    </fill>
    <fill>
      <patternFill patternType="solid">
        <fgColor theme="6" tint="0.59996337778862885"/>
        <bgColor indexed="65"/>
      </patternFill>
    </fill>
    <fill>
      <patternFill patternType="solid">
        <fgColor rgb="FF97E597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E6E6E6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7">
    <xf numFmtId="0" fontId="0" fillId="0" borderId="0"/>
    <xf numFmtId="0" fontId="5" fillId="0" borderId="0" applyNumberFormat="0" applyFill="0" applyBorder="0" applyAlignment="0" applyProtection="0"/>
    <xf numFmtId="0" fontId="6" fillId="0" borderId="6" applyNumberFormat="0" applyFill="0" applyAlignment="0" applyProtection="0"/>
    <xf numFmtId="0" fontId="7" fillId="0" borderId="7" applyNumberFormat="0" applyFill="0" applyAlignment="0" applyProtection="0"/>
    <xf numFmtId="0" fontId="8" fillId="0" borderId="8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9" applyNumberFormat="0" applyAlignment="0" applyProtection="0"/>
    <xf numFmtId="0" fontId="13" fillId="7" borderId="10" applyNumberFormat="0" applyAlignment="0" applyProtection="0"/>
    <xf numFmtId="0" fontId="14" fillId="7" borderId="9" applyNumberFormat="0" applyAlignment="0" applyProtection="0"/>
    <xf numFmtId="0" fontId="15" fillId="0" borderId="11" applyNumberFormat="0" applyFill="0" applyAlignment="0" applyProtection="0"/>
    <xf numFmtId="0" fontId="16" fillId="8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4" applyNumberFormat="0" applyFill="0" applyAlignment="0" applyProtection="0"/>
    <xf numFmtId="0" fontId="20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33" borderId="0" applyNumberFormat="0" applyBorder="0" applyAlignment="0" applyProtection="0"/>
    <xf numFmtId="0" fontId="1" fillId="0" borderId="0"/>
    <xf numFmtId="0" fontId="1" fillId="9" borderId="13" applyNumberFormat="0" applyFont="0" applyAlignment="0" applyProtection="0"/>
    <xf numFmtId="0" fontId="2" fillId="0" borderId="0"/>
    <xf numFmtId="0" fontId="1" fillId="0" borderId="0"/>
    <xf numFmtId="0" fontId="30" fillId="0" borderId="0" applyNumberFormat="0" applyFill="0" applyBorder="0" applyAlignment="0" applyProtection="0"/>
    <xf numFmtId="0" fontId="29" fillId="0" borderId="0" applyNumberFormat="0" applyFill="0" applyBorder="0" applyAlignment="0" applyProtection="0"/>
  </cellStyleXfs>
  <cellXfs count="203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/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3" fillId="0" borderId="21" xfId="0" applyFont="1" applyBorder="1" applyAlignment="1">
      <alignment horizontal="justify" vertical="center" wrapText="1"/>
    </xf>
    <xf numFmtId="0" fontId="23" fillId="35" borderId="22" xfId="0" applyFont="1" applyFill="1" applyBorder="1" applyAlignment="1">
      <alignment horizontal="center" vertical="center" wrapText="1"/>
    </xf>
    <xf numFmtId="0" fontId="23" fillId="35" borderId="23" xfId="0" applyFont="1" applyFill="1" applyBorder="1" applyAlignment="1">
      <alignment horizontal="justify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35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wrapText="1"/>
    </xf>
    <xf numFmtId="0" fontId="23" fillId="35" borderId="26" xfId="0" applyFont="1" applyFill="1" applyBorder="1" applyAlignment="1">
      <alignment horizontal="justify" vertical="center" wrapText="1"/>
    </xf>
    <xf numFmtId="0" fontId="23" fillId="0" borderId="27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3" fillId="38" borderId="1" xfId="0" applyFont="1" applyFill="1" applyBorder="1" applyAlignment="1">
      <alignment horizontal="centerContinuous" vertical="center"/>
    </xf>
    <xf numFmtId="0" fontId="21" fillId="38" borderId="1" xfId="0" applyFont="1" applyFill="1" applyBorder="1" applyAlignment="1">
      <alignment horizontal="center" vertical="center"/>
    </xf>
    <xf numFmtId="0" fontId="21" fillId="38" borderId="1" xfId="0" applyFont="1" applyFill="1" applyBorder="1" applyAlignment="1">
      <alignment vertical="center"/>
    </xf>
    <xf numFmtId="0" fontId="30" fillId="0" borderId="0" xfId="45" applyAlignment="1">
      <alignment wrapText="1"/>
    </xf>
    <xf numFmtId="0" fontId="24" fillId="0" borderId="0" xfId="0" applyFont="1"/>
    <xf numFmtId="0" fontId="25" fillId="0" borderId="0" xfId="0" applyFont="1"/>
    <xf numFmtId="0" fontId="26" fillId="0" borderId="0" xfId="0" applyFont="1"/>
    <xf numFmtId="0" fontId="26" fillId="39" borderId="0" xfId="0" applyFont="1" applyFill="1"/>
    <xf numFmtId="0" fontId="2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3" fillId="38" borderId="3" xfId="0" applyFont="1" applyFill="1" applyBorder="1" applyAlignment="1">
      <alignment horizontal="centerContinuous" vertical="center"/>
    </xf>
    <xf numFmtId="0" fontId="3" fillId="38" borderId="4" xfId="0" applyFont="1" applyFill="1" applyBorder="1" applyAlignment="1">
      <alignment horizontal="centerContinuous" vertical="center"/>
    </xf>
    <xf numFmtId="0" fontId="3" fillId="38" borderId="5" xfId="0" applyFont="1" applyFill="1" applyBorder="1" applyAlignment="1">
      <alignment horizontal="centerContinuous" vertical="center"/>
    </xf>
    <xf numFmtId="0" fontId="21" fillId="38" borderId="2" xfId="0" applyFont="1" applyFill="1" applyBorder="1" applyAlignment="1">
      <alignment vertical="center"/>
    </xf>
    <xf numFmtId="0" fontId="21" fillId="38" borderId="16" xfId="0" applyFont="1" applyFill="1" applyBorder="1" applyAlignment="1">
      <alignment vertical="center"/>
    </xf>
    <xf numFmtId="0" fontId="33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46" applyAlignment="1">
      <alignment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horizontal="left" vertical="center" wrapText="1"/>
    </xf>
    <xf numFmtId="0" fontId="30" fillId="0" borderId="0" xfId="45" applyAlignment="1">
      <alignment horizontal="left" vertical="center" wrapText="1"/>
    </xf>
    <xf numFmtId="0" fontId="21" fillId="0" borderId="0" xfId="0" applyFont="1" applyAlignment="1">
      <alignment horizontal="center"/>
    </xf>
    <xf numFmtId="0" fontId="21" fillId="0" borderId="0" xfId="0" applyFont="1"/>
    <xf numFmtId="0" fontId="4" fillId="0" borderId="0" xfId="0" applyFont="1" applyAlignment="1">
      <alignment vertical="center"/>
    </xf>
    <xf numFmtId="0" fontId="26" fillId="34" borderId="0" xfId="0" applyFont="1" applyFill="1"/>
    <xf numFmtId="0" fontId="0" fillId="34" borderId="0" xfId="0" applyFill="1"/>
    <xf numFmtId="0" fontId="26" fillId="40" borderId="0" xfId="0" applyFont="1" applyFill="1"/>
    <xf numFmtId="0" fontId="3" fillId="41" borderId="1" xfId="0" applyFont="1" applyFill="1" applyBorder="1" applyAlignment="1">
      <alignment horizontal="centerContinuous" vertical="center"/>
    </xf>
    <xf numFmtId="0" fontId="21" fillId="41" borderId="1" xfId="0" applyFont="1" applyFill="1" applyBorder="1" applyAlignment="1">
      <alignment vertical="center"/>
    </xf>
    <xf numFmtId="0" fontId="3" fillId="41" borderId="5" xfId="0" applyFont="1" applyFill="1" applyBorder="1" applyAlignment="1">
      <alignment horizontal="centerContinuous" vertical="center"/>
    </xf>
    <xf numFmtId="0" fontId="21" fillId="41" borderId="16" xfId="0" applyFont="1" applyFill="1" applyBorder="1" applyAlignment="1">
      <alignment vertical="center"/>
    </xf>
    <xf numFmtId="0" fontId="3" fillId="41" borderId="0" xfId="0" applyFont="1" applyFill="1" applyAlignment="1">
      <alignment horizontal="centerContinuous" vertical="center"/>
    </xf>
    <xf numFmtId="0" fontId="23" fillId="36" borderId="3" xfId="0" applyFont="1" applyFill="1" applyBorder="1" applyAlignment="1">
      <alignment horizontal="center" vertical="center"/>
    </xf>
    <xf numFmtId="0" fontId="23" fillId="42" borderId="3" xfId="0" applyFont="1" applyFill="1" applyBorder="1" applyAlignment="1">
      <alignment horizontal="center" vertical="center"/>
    </xf>
    <xf numFmtId="0" fontId="23" fillId="36" borderId="3" xfId="0" applyFont="1" applyFill="1" applyBorder="1" applyAlignment="1">
      <alignment horizontal="center" vertical="center" wrapText="1"/>
    </xf>
    <xf numFmtId="0" fontId="0" fillId="38" borderId="1" xfId="0" applyFill="1" applyBorder="1" applyAlignment="1">
      <alignment horizontal="center"/>
    </xf>
    <xf numFmtId="0" fontId="23" fillId="44" borderId="1" xfId="0" applyFont="1" applyFill="1" applyBorder="1" applyAlignment="1">
      <alignment horizontal="center" vertical="center"/>
    </xf>
    <xf numFmtId="0" fontId="23" fillId="43" borderId="1" xfId="0" applyFont="1" applyFill="1" applyBorder="1" applyAlignment="1">
      <alignment horizontal="center" vertical="center"/>
    </xf>
    <xf numFmtId="0" fontId="32" fillId="45" borderId="28" xfId="0" applyFont="1" applyFill="1" applyBorder="1" applyAlignment="1">
      <alignment horizontal="left" vertical="top" wrapText="1"/>
    </xf>
    <xf numFmtId="0" fontId="32" fillId="45" borderId="0" xfId="0" applyFont="1" applyFill="1" applyAlignment="1">
      <alignment horizontal="left" vertical="top" wrapText="1"/>
    </xf>
    <xf numFmtId="0" fontId="0" fillId="0" borderId="5" xfId="0" applyBorder="1" applyAlignment="1">
      <alignment horizontal="center" vertical="center"/>
    </xf>
    <xf numFmtId="0" fontId="21" fillId="0" borderId="1" xfId="0" applyFont="1" applyBorder="1" applyAlignment="1">
      <alignment horizontal="left"/>
    </xf>
    <xf numFmtId="0" fontId="34" fillId="37" borderId="1" xfId="0" applyFont="1" applyFill="1" applyBorder="1" applyAlignment="1">
      <alignment horizontal="centerContinuous"/>
    </xf>
    <xf numFmtId="0" fontId="21" fillId="37" borderId="1" xfId="0" applyFont="1" applyFill="1" applyBorder="1" applyAlignment="1">
      <alignment horizontal="centerContinuous"/>
    </xf>
    <xf numFmtId="0" fontId="21" fillId="37" borderId="1" xfId="0" applyFont="1" applyFill="1" applyBorder="1" applyAlignment="1">
      <alignment horizontal="left"/>
    </xf>
    <xf numFmtId="0" fontId="23" fillId="42" borderId="1" xfId="0" applyFont="1" applyFill="1" applyBorder="1" applyAlignment="1">
      <alignment horizontal="center" vertical="center"/>
    </xf>
    <xf numFmtId="0" fontId="22" fillId="37" borderId="1" xfId="0" applyFont="1" applyFill="1" applyBorder="1" applyAlignment="1">
      <alignment vertical="center"/>
    </xf>
    <xf numFmtId="0" fontId="0" fillId="0" borderId="1" xfId="0" applyBorder="1" applyAlignment="1">
      <alignment horizontal="left"/>
    </xf>
    <xf numFmtId="0" fontId="23" fillId="36" borderId="1" xfId="0" applyFont="1" applyFill="1" applyBorder="1" applyAlignment="1">
      <alignment horizontal="center" vertical="center"/>
    </xf>
    <xf numFmtId="0" fontId="21" fillId="46" borderId="1" xfId="0" applyFont="1" applyFill="1" applyBorder="1" applyAlignment="1">
      <alignment horizontal="center" vertical="center"/>
    </xf>
    <xf numFmtId="0" fontId="23" fillId="46" borderId="1" xfId="0" applyFont="1" applyFill="1" applyBorder="1" applyAlignment="1">
      <alignment horizontal="center" vertical="center"/>
    </xf>
    <xf numFmtId="0" fontId="21" fillId="47" borderId="1" xfId="0" applyFont="1" applyFill="1" applyBorder="1" applyAlignment="1">
      <alignment horizontal="center" vertical="center" wrapText="1"/>
    </xf>
    <xf numFmtId="0" fontId="23" fillId="48" borderId="1" xfId="0" applyFont="1" applyFill="1" applyBorder="1" applyAlignment="1">
      <alignment horizontal="center" vertical="center" wrapText="1"/>
    </xf>
    <xf numFmtId="0" fontId="21" fillId="48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3" fillId="52" borderId="1" xfId="0" applyFont="1" applyFill="1" applyBorder="1" applyAlignment="1">
      <alignment horizontal="center" vertical="center" wrapText="1"/>
    </xf>
    <xf numFmtId="0" fontId="35" fillId="52" borderId="1" xfId="0" applyFont="1" applyFill="1" applyBorder="1" applyAlignment="1">
      <alignment horizontal="center" vertical="center" wrapText="1"/>
    </xf>
    <xf numFmtId="0" fontId="21" fillId="52" borderId="1" xfId="0" applyFont="1" applyFill="1" applyBorder="1" applyAlignment="1">
      <alignment horizontal="center" vertical="center" wrapText="1"/>
    </xf>
    <xf numFmtId="0" fontId="23" fillId="50" borderId="1" xfId="0" applyFont="1" applyFill="1" applyBorder="1" applyAlignment="1">
      <alignment horizontal="center" vertical="center" wrapText="1"/>
    </xf>
    <xf numFmtId="0" fontId="27" fillId="50" borderId="1" xfId="0" applyFont="1" applyFill="1" applyBorder="1" applyAlignment="1">
      <alignment horizontal="center" vertical="center" wrapText="1"/>
    </xf>
    <xf numFmtId="0" fontId="21" fillId="51" borderId="1" xfId="0" applyFont="1" applyFill="1" applyBorder="1" applyAlignment="1">
      <alignment horizontal="center" vertical="center" wrapText="1"/>
    </xf>
    <xf numFmtId="0" fontId="23" fillId="51" borderId="1" xfId="0" applyFont="1" applyFill="1" applyBorder="1" applyAlignment="1">
      <alignment horizontal="center" vertical="center" wrapText="1"/>
    </xf>
    <xf numFmtId="0" fontId="23" fillId="53" borderId="1" xfId="0" applyFont="1" applyFill="1" applyBorder="1" applyAlignment="1">
      <alignment horizontal="center" vertical="center" wrapText="1"/>
    </xf>
    <xf numFmtId="0" fontId="21" fillId="54" borderId="1" xfId="0" applyFont="1" applyFill="1" applyBorder="1" applyAlignment="1">
      <alignment horizontal="center" vertical="center" wrapText="1"/>
    </xf>
    <xf numFmtId="0" fontId="23" fillId="47" borderId="1" xfId="0" applyFont="1" applyFill="1" applyBorder="1" applyAlignment="1">
      <alignment horizontal="center" vertical="center" wrapText="1"/>
    </xf>
    <xf numFmtId="0" fontId="23" fillId="49" borderId="1" xfId="0" applyFont="1" applyFill="1" applyBorder="1" applyAlignment="1">
      <alignment horizontal="center" vertical="center" wrapText="1"/>
    </xf>
    <xf numFmtId="0" fontId="27" fillId="48" borderId="1" xfId="0" applyFont="1" applyFill="1" applyBorder="1" applyAlignment="1">
      <alignment horizontal="center" vertical="center" wrapText="1"/>
    </xf>
    <xf numFmtId="0" fontId="35" fillId="48" borderId="1" xfId="0" applyFont="1" applyFill="1" applyBorder="1" applyAlignment="1">
      <alignment horizontal="center" vertical="center" wrapText="1"/>
    </xf>
    <xf numFmtId="0" fontId="21" fillId="56" borderId="29" xfId="0" applyFont="1" applyFill="1" applyBorder="1" applyAlignment="1">
      <alignment vertical="center"/>
    </xf>
    <xf numFmtId="0" fontId="23" fillId="55" borderId="1" xfId="0" applyFont="1" applyFill="1" applyBorder="1" applyAlignment="1">
      <alignment horizontal="center" vertical="center"/>
    </xf>
    <xf numFmtId="0" fontId="23" fillId="55" borderId="0" xfId="0" applyFont="1" applyFill="1" applyAlignment="1">
      <alignment horizontal="center" vertical="center"/>
    </xf>
    <xf numFmtId="0" fontId="23" fillId="57" borderId="18" xfId="0" applyFont="1" applyFill="1" applyBorder="1" applyAlignment="1">
      <alignment horizontal="center" vertical="center"/>
    </xf>
    <xf numFmtId="0" fontId="23" fillId="57" borderId="3" xfId="0" applyFont="1" applyFill="1" applyBorder="1" applyAlignment="1">
      <alignment horizontal="center" vertical="center"/>
    </xf>
    <xf numFmtId="0" fontId="23" fillId="44" borderId="18" xfId="0" applyFont="1" applyFill="1" applyBorder="1" applyAlignment="1">
      <alignment horizontal="center" vertical="center"/>
    </xf>
    <xf numFmtId="0" fontId="23" fillId="44" borderId="3" xfId="0" applyFont="1" applyFill="1" applyBorder="1" applyAlignment="1">
      <alignment horizontal="center" vertical="center"/>
    </xf>
    <xf numFmtId="0" fontId="23" fillId="42" borderId="18" xfId="0" applyFont="1" applyFill="1" applyBorder="1" applyAlignment="1">
      <alignment horizontal="center" vertical="center"/>
    </xf>
    <xf numFmtId="0" fontId="21" fillId="58" borderId="1" xfId="0" applyFont="1" applyFill="1" applyBorder="1" applyAlignment="1">
      <alignment horizontal="center" vertical="center"/>
    </xf>
    <xf numFmtId="0" fontId="31" fillId="0" borderId="0" xfId="45" applyFont="1" applyAlignment="1">
      <alignment horizontal="left" vertical="center" wrapText="1"/>
    </xf>
    <xf numFmtId="0" fontId="31" fillId="0" borderId="0" xfId="45" applyFont="1" applyAlignment="1">
      <alignment horizontal="left" vertical="top" wrapText="1"/>
    </xf>
    <xf numFmtId="0" fontId="3" fillId="57" borderId="1" xfId="0" applyFont="1" applyFill="1" applyBorder="1" applyAlignment="1">
      <alignment horizontal="centerContinuous" vertical="center"/>
    </xf>
    <xf numFmtId="0" fontId="3" fillId="43" borderId="1" xfId="0" applyFont="1" applyFill="1" applyBorder="1" applyAlignment="1">
      <alignment horizontal="centerContinuous" vertical="center"/>
    </xf>
    <xf numFmtId="0" fontId="3" fillId="57" borderId="3" xfId="0" applyFont="1" applyFill="1" applyBorder="1" applyAlignment="1">
      <alignment horizontal="centerContinuous" vertical="center"/>
    </xf>
    <xf numFmtId="0" fontId="3" fillId="57" borderId="4" xfId="0" applyFont="1" applyFill="1" applyBorder="1" applyAlignment="1">
      <alignment horizontal="centerContinuous" vertical="center"/>
    </xf>
    <xf numFmtId="0" fontId="3" fillId="57" borderId="5" xfId="0" applyFont="1" applyFill="1" applyBorder="1" applyAlignment="1">
      <alignment horizontal="centerContinuous" vertical="center"/>
    </xf>
    <xf numFmtId="0" fontId="3" fillId="43" borderId="5" xfId="0" applyFont="1" applyFill="1" applyBorder="1" applyAlignment="1">
      <alignment horizontal="centerContinuous" vertical="center"/>
    </xf>
    <xf numFmtId="0" fontId="3" fillId="43" borderId="0" xfId="0" applyFont="1" applyFill="1" applyAlignment="1">
      <alignment horizontal="centerContinuous" vertical="center"/>
    </xf>
    <xf numFmtId="0" fontId="3" fillId="36" borderId="3" xfId="0" applyFont="1" applyFill="1" applyBorder="1" applyAlignment="1">
      <alignment horizontal="center" vertical="center"/>
    </xf>
    <xf numFmtId="0" fontId="3" fillId="36" borderId="3" xfId="0" applyFont="1" applyFill="1" applyBorder="1" applyAlignment="1">
      <alignment vertical="center" wrapText="1"/>
    </xf>
    <xf numFmtId="0" fontId="3" fillId="48" borderId="1" xfId="0" applyFont="1" applyFill="1" applyBorder="1" applyAlignment="1">
      <alignment horizontal="centerContinuous" vertical="center"/>
    </xf>
    <xf numFmtId="0" fontId="21" fillId="36" borderId="18" xfId="0" applyFont="1" applyFill="1" applyBorder="1" applyAlignment="1">
      <alignment vertical="center"/>
    </xf>
    <xf numFmtId="0" fontId="21" fillId="57" borderId="1" xfId="0" applyFont="1" applyFill="1" applyBorder="1" applyAlignment="1">
      <alignment horizontal="center" vertical="center"/>
    </xf>
    <xf numFmtId="0" fontId="21" fillId="57" borderId="1" xfId="0" applyFont="1" applyFill="1" applyBorder="1" applyAlignment="1">
      <alignment vertical="center"/>
    </xf>
    <xf numFmtId="0" fontId="21" fillId="43" borderId="1" xfId="0" applyFont="1" applyFill="1" applyBorder="1" applyAlignment="1">
      <alignment vertical="center"/>
    </xf>
    <xf numFmtId="0" fontId="21" fillId="57" borderId="2" xfId="0" applyFont="1" applyFill="1" applyBorder="1" applyAlignment="1">
      <alignment vertical="center"/>
    </xf>
    <xf numFmtId="0" fontId="21" fillId="43" borderId="16" xfId="0" applyFont="1" applyFill="1" applyBorder="1" applyAlignment="1">
      <alignment vertical="center"/>
    </xf>
    <xf numFmtId="0" fontId="21" fillId="57" borderId="16" xfId="0" applyFont="1" applyFill="1" applyBorder="1" applyAlignment="1">
      <alignment vertical="center"/>
    </xf>
    <xf numFmtId="0" fontId="21" fillId="36" borderId="16" xfId="0" applyFont="1" applyFill="1" applyBorder="1" applyAlignment="1">
      <alignment vertical="center"/>
    </xf>
    <xf numFmtId="0" fontId="21" fillId="36" borderId="3" xfId="0" applyFont="1" applyFill="1" applyBorder="1" applyAlignment="1">
      <alignment vertical="center"/>
    </xf>
    <xf numFmtId="0" fontId="22" fillId="36" borderId="3" xfId="0" applyFont="1" applyFill="1" applyBorder="1" applyAlignment="1">
      <alignment vertical="center"/>
    </xf>
    <xf numFmtId="0" fontId="2" fillId="48" borderId="1" xfId="0" applyFont="1" applyFill="1" applyBorder="1" applyAlignment="1">
      <alignment horizontal="center" vertical="center"/>
    </xf>
    <xf numFmtId="0" fontId="23" fillId="51" borderId="1" xfId="0" applyFont="1" applyFill="1" applyBorder="1" applyAlignment="1">
      <alignment horizontal="center" vertical="center"/>
    </xf>
    <xf numFmtId="0" fontId="23" fillId="52" borderId="1" xfId="0" applyFont="1" applyFill="1" applyBorder="1" applyAlignment="1">
      <alignment horizontal="center" vertical="center"/>
    </xf>
    <xf numFmtId="0" fontId="21" fillId="48" borderId="5" xfId="0" applyFont="1" applyFill="1" applyBorder="1" applyAlignment="1">
      <alignment horizontal="center" vertical="center" wrapText="1"/>
    </xf>
    <xf numFmtId="0" fontId="23" fillId="47" borderId="1" xfId="0" applyFont="1" applyFill="1" applyBorder="1" applyAlignment="1">
      <alignment horizontal="center" vertical="center"/>
    </xf>
    <xf numFmtId="0" fontId="21" fillId="48" borderId="5" xfId="0" applyFont="1" applyFill="1" applyBorder="1" applyAlignment="1">
      <alignment horizontal="center" vertical="center"/>
    </xf>
    <xf numFmtId="0" fontId="21" fillId="48" borderId="3" xfId="0" applyFont="1" applyFill="1" applyBorder="1" applyAlignment="1">
      <alignment horizontal="center" vertical="center"/>
    </xf>
    <xf numFmtId="0" fontId="21" fillId="48" borderId="1" xfId="0" applyFont="1" applyFill="1" applyBorder="1" applyAlignment="1">
      <alignment horizontal="center" vertical="center"/>
    </xf>
    <xf numFmtId="0" fontId="21" fillId="48" borderId="18" xfId="0" applyFont="1" applyFill="1" applyBorder="1" applyAlignment="1">
      <alignment horizontal="center" vertical="center"/>
    </xf>
    <xf numFmtId="0" fontId="21" fillId="48" borderId="17" xfId="0" applyFont="1" applyFill="1" applyBorder="1" applyAlignment="1">
      <alignment horizontal="center" vertical="center"/>
    </xf>
    <xf numFmtId="0" fontId="21" fillId="48" borderId="2" xfId="0" applyFont="1" applyFill="1" applyBorder="1" applyAlignment="1">
      <alignment horizontal="center" vertical="center"/>
    </xf>
    <xf numFmtId="0" fontId="21" fillId="36" borderId="16" xfId="0" applyFont="1" applyFill="1" applyBorder="1" applyAlignment="1">
      <alignment horizontal="center" vertical="center"/>
    </xf>
    <xf numFmtId="0" fontId="21" fillId="52" borderId="1" xfId="0" applyFont="1" applyFill="1" applyBorder="1" applyAlignment="1">
      <alignment horizontal="center" vertical="center"/>
    </xf>
    <xf numFmtId="0" fontId="21" fillId="49" borderId="1" xfId="0" applyFont="1" applyFill="1" applyBorder="1" applyAlignment="1">
      <alignment horizontal="center" vertical="center"/>
    </xf>
    <xf numFmtId="0" fontId="23" fillId="48" borderId="1" xfId="0" applyFont="1" applyFill="1" applyBorder="1" applyAlignment="1">
      <alignment horizontal="center" vertical="center"/>
    </xf>
    <xf numFmtId="0" fontId="17" fillId="48" borderId="1" xfId="0" applyFont="1" applyFill="1" applyBorder="1" applyAlignment="1">
      <alignment horizontal="center" vertical="center"/>
    </xf>
    <xf numFmtId="0" fontId="22" fillId="36" borderId="1" xfId="0" applyFont="1" applyFill="1" applyBorder="1" applyAlignment="1">
      <alignment vertical="center"/>
    </xf>
    <xf numFmtId="0" fontId="3" fillId="42" borderId="1" xfId="0" applyFont="1" applyFill="1" applyBorder="1" applyAlignment="1">
      <alignment horizontal="centerContinuous" vertical="center"/>
    </xf>
    <xf numFmtId="0" fontId="3" fillId="42" borderId="5" xfId="0" applyFont="1" applyFill="1" applyBorder="1" applyAlignment="1">
      <alignment horizontal="centerContinuous" vertical="center"/>
    </xf>
    <xf numFmtId="0" fontId="3" fillId="42" borderId="0" xfId="0" applyFont="1" applyFill="1" applyAlignment="1">
      <alignment horizontal="centerContinuous" vertical="center"/>
    </xf>
    <xf numFmtId="0" fontId="3" fillId="42" borderId="3" xfId="0" applyFont="1" applyFill="1" applyBorder="1" applyAlignment="1">
      <alignment horizontal="center" vertical="center"/>
    </xf>
    <xf numFmtId="0" fontId="3" fillId="42" borderId="3" xfId="0" applyFont="1" applyFill="1" applyBorder="1" applyAlignment="1">
      <alignment vertical="center" wrapText="1"/>
    </xf>
    <xf numFmtId="0" fontId="21" fillId="37" borderId="18" xfId="0" applyFont="1" applyFill="1" applyBorder="1" applyAlignment="1">
      <alignment vertical="center"/>
    </xf>
    <xf numFmtId="0" fontId="21" fillId="42" borderId="1" xfId="0" applyFont="1" applyFill="1" applyBorder="1" applyAlignment="1">
      <alignment vertical="center"/>
    </xf>
    <xf numFmtId="0" fontId="21" fillId="42" borderId="16" xfId="0" applyFont="1" applyFill="1" applyBorder="1" applyAlignment="1">
      <alignment vertical="center"/>
    </xf>
    <xf numFmtId="0" fontId="21" fillId="42" borderId="3" xfId="0" applyFont="1" applyFill="1" applyBorder="1" applyAlignment="1">
      <alignment vertical="center"/>
    </xf>
    <xf numFmtId="0" fontId="21" fillId="42" borderId="5" xfId="0" applyFont="1" applyFill="1" applyBorder="1" applyAlignment="1">
      <alignment horizontal="center" vertical="center"/>
    </xf>
    <xf numFmtId="0" fontId="21" fillId="51" borderId="1" xfId="0" applyFont="1" applyFill="1" applyBorder="1" applyAlignment="1">
      <alignment horizontal="center" vertical="center"/>
    </xf>
    <xf numFmtId="0" fontId="0" fillId="48" borderId="5" xfId="0" applyFill="1" applyBorder="1" applyAlignment="1">
      <alignment horizontal="center" vertical="center"/>
    </xf>
    <xf numFmtId="0" fontId="0" fillId="48" borderId="1" xfId="0" applyFill="1" applyBorder="1" applyAlignment="1">
      <alignment horizontal="center" vertical="center"/>
    </xf>
    <xf numFmtId="0" fontId="21" fillId="42" borderId="1" xfId="0" applyFont="1" applyFill="1" applyBorder="1" applyAlignment="1">
      <alignment horizontal="center" vertical="center"/>
    </xf>
    <xf numFmtId="0" fontId="1" fillId="48" borderId="1" xfId="0" applyFont="1" applyFill="1" applyBorder="1" applyAlignment="1">
      <alignment horizontal="center" vertical="center" wrapText="1"/>
    </xf>
    <xf numFmtId="0" fontId="3" fillId="44" borderId="1" xfId="0" applyFont="1" applyFill="1" applyBorder="1" applyAlignment="1">
      <alignment horizontal="centerContinuous" vertical="center"/>
    </xf>
    <xf numFmtId="0" fontId="3" fillId="44" borderId="3" xfId="0" applyFont="1" applyFill="1" applyBorder="1" applyAlignment="1">
      <alignment horizontal="centerContinuous" vertical="center"/>
    </xf>
    <xf numFmtId="0" fontId="3" fillId="44" borderId="4" xfId="0" applyFont="1" applyFill="1" applyBorder="1" applyAlignment="1">
      <alignment horizontal="centerContinuous" vertical="center"/>
    </xf>
    <xf numFmtId="0" fontId="3" fillId="44" borderId="5" xfId="0" applyFont="1" applyFill="1" applyBorder="1" applyAlignment="1">
      <alignment horizontal="centerContinuous" vertical="center"/>
    </xf>
    <xf numFmtId="0" fontId="21" fillId="50" borderId="18" xfId="0" applyFont="1" applyFill="1" applyBorder="1" applyAlignment="1">
      <alignment vertical="center"/>
    </xf>
    <xf numFmtId="0" fontId="21" fillId="44" borderId="1" xfId="0" applyFont="1" applyFill="1" applyBorder="1" applyAlignment="1">
      <alignment horizontal="center" vertical="center"/>
    </xf>
    <xf numFmtId="0" fontId="21" fillId="44" borderId="1" xfId="0" applyFont="1" applyFill="1" applyBorder="1" applyAlignment="1">
      <alignment vertical="center"/>
    </xf>
    <xf numFmtId="0" fontId="21" fillId="44" borderId="2" xfId="0" applyFont="1" applyFill="1" applyBorder="1" applyAlignment="1">
      <alignment vertical="center"/>
    </xf>
    <xf numFmtId="0" fontId="21" fillId="44" borderId="16" xfId="0" applyFont="1" applyFill="1" applyBorder="1" applyAlignment="1">
      <alignment vertical="center"/>
    </xf>
    <xf numFmtId="0" fontId="22" fillId="44" borderId="30" xfId="0" applyFont="1" applyFill="1" applyBorder="1" applyAlignment="1">
      <alignment vertical="center"/>
    </xf>
    <xf numFmtId="0" fontId="22" fillId="50" borderId="21" xfId="0" applyFont="1" applyFill="1" applyBorder="1" applyAlignment="1">
      <alignment vertical="center"/>
    </xf>
    <xf numFmtId="0" fontId="21" fillId="47" borderId="1" xfId="0" applyFont="1" applyFill="1" applyBorder="1" applyAlignment="1">
      <alignment horizontal="center" vertical="center"/>
    </xf>
    <xf numFmtId="0" fontId="21" fillId="48" borderId="20" xfId="0" applyFont="1" applyFill="1" applyBorder="1" applyAlignment="1">
      <alignment horizontal="center" vertical="center"/>
    </xf>
    <xf numFmtId="0" fontId="21" fillId="48" borderId="19" xfId="0" applyFont="1" applyFill="1" applyBorder="1" applyAlignment="1">
      <alignment horizontal="center" vertical="center"/>
    </xf>
    <xf numFmtId="0" fontId="21" fillId="48" borderId="15" xfId="0" applyFont="1" applyFill="1" applyBorder="1" applyAlignment="1">
      <alignment horizontal="center" vertical="center"/>
    </xf>
    <xf numFmtId="0" fontId="21" fillId="36" borderId="1" xfId="0" applyFont="1" applyFill="1" applyBorder="1" applyAlignment="1">
      <alignment horizontal="center" vertical="center"/>
    </xf>
    <xf numFmtId="0" fontId="34" fillId="36" borderId="1" xfId="0" applyFont="1" applyFill="1" applyBorder="1" applyAlignment="1">
      <alignment horizontal="centerContinuous"/>
    </xf>
    <xf numFmtId="0" fontId="21" fillId="36" borderId="1" xfId="0" applyFont="1" applyFill="1" applyBorder="1" applyAlignment="1">
      <alignment horizontal="centerContinuous"/>
    </xf>
    <xf numFmtId="0" fontId="21" fillId="36" borderId="1" xfId="0" applyFont="1" applyFill="1" applyBorder="1" applyAlignment="1">
      <alignment horizontal="left"/>
    </xf>
    <xf numFmtId="0" fontId="34" fillId="50" borderId="1" xfId="0" applyFont="1" applyFill="1" applyBorder="1" applyAlignment="1">
      <alignment horizontal="centerContinuous"/>
    </xf>
    <xf numFmtId="0" fontId="21" fillId="50" borderId="1" xfId="0" applyFont="1" applyFill="1" applyBorder="1" applyAlignment="1">
      <alignment horizontal="centerContinuous"/>
    </xf>
    <xf numFmtId="0" fontId="21" fillId="50" borderId="1" xfId="0" applyFont="1" applyFill="1" applyBorder="1" applyAlignment="1">
      <alignment horizontal="left"/>
    </xf>
    <xf numFmtId="0" fontId="26" fillId="52" borderId="0" xfId="0" applyFont="1" applyFill="1"/>
    <xf numFmtId="0" fontId="26" fillId="51" borderId="0" xfId="0" applyFont="1" applyFill="1"/>
    <xf numFmtId="0" fontId="0" fillId="51" borderId="0" xfId="0" applyFill="1"/>
    <xf numFmtId="0" fontId="26" fillId="47" borderId="0" xfId="0" applyFont="1" applyFill="1"/>
    <xf numFmtId="0" fontId="0" fillId="47" borderId="0" xfId="0" applyFill="1"/>
    <xf numFmtId="0" fontId="26" fillId="50" borderId="0" xfId="0" applyFont="1" applyFill="1"/>
    <xf numFmtId="0" fontId="0" fillId="50" borderId="0" xfId="0" applyFill="1"/>
    <xf numFmtId="0" fontId="26" fillId="49" borderId="0" xfId="0" applyFont="1" applyFill="1"/>
    <xf numFmtId="0" fontId="23" fillId="59" borderId="1" xfId="0" applyFont="1" applyFill="1" applyBorder="1" applyAlignment="1">
      <alignment horizontal="center" vertical="center"/>
    </xf>
    <xf numFmtId="0" fontId="23" fillId="61" borderId="1" xfId="0" applyFont="1" applyFill="1" applyBorder="1" applyAlignment="1">
      <alignment horizontal="center" vertical="center"/>
    </xf>
    <xf numFmtId="0" fontId="23" fillId="52" borderId="15" xfId="0" applyFont="1" applyFill="1" applyBorder="1" applyAlignment="1">
      <alignment horizontal="center" vertical="center"/>
    </xf>
    <xf numFmtId="0" fontId="21" fillId="52" borderId="31" xfId="0" applyFont="1" applyFill="1" applyBorder="1" applyAlignment="1">
      <alignment horizontal="center" vertical="center"/>
    </xf>
    <xf numFmtId="0" fontId="21" fillId="48" borderId="31" xfId="0" applyFont="1" applyFill="1" applyBorder="1" applyAlignment="1">
      <alignment horizontal="center" vertical="center"/>
    </xf>
    <xf numFmtId="0" fontId="23" fillId="52" borderId="31" xfId="0" applyFont="1" applyFill="1" applyBorder="1" applyAlignment="1">
      <alignment horizontal="center" vertical="center"/>
    </xf>
    <xf numFmtId="0" fontId="21" fillId="52" borderId="32" xfId="0" applyFont="1" applyFill="1" applyBorder="1" applyAlignment="1">
      <alignment horizontal="center" vertical="center"/>
    </xf>
    <xf numFmtId="0" fontId="23" fillId="48" borderId="2" xfId="0" applyFont="1" applyFill="1" applyBorder="1" applyAlignment="1">
      <alignment horizontal="center" vertical="center" wrapText="1"/>
    </xf>
    <xf numFmtId="0" fontId="23" fillId="48" borderId="31" xfId="0" applyFont="1" applyFill="1" applyBorder="1" applyAlignment="1">
      <alignment horizontal="center" vertical="center"/>
    </xf>
    <xf numFmtId="0" fontId="23" fillId="48" borderId="15" xfId="0" applyFont="1" applyFill="1" applyBorder="1" applyAlignment="1">
      <alignment horizontal="center" vertical="center"/>
    </xf>
    <xf numFmtId="0" fontId="21" fillId="59" borderId="31" xfId="0" applyFont="1" applyFill="1" applyBorder="1" applyAlignment="1">
      <alignment horizontal="center" vertical="center"/>
    </xf>
    <xf numFmtId="0" fontId="23" fillId="48" borderId="3" xfId="0" applyFont="1" applyFill="1" applyBorder="1" applyAlignment="1">
      <alignment horizontal="center" vertical="center"/>
    </xf>
    <xf numFmtId="0" fontId="21" fillId="48" borderId="4" xfId="0" applyFont="1" applyFill="1" applyBorder="1" applyAlignment="1">
      <alignment horizontal="center" vertical="center"/>
    </xf>
    <xf numFmtId="0" fontId="32" fillId="48" borderId="31" xfId="0" applyFont="1" applyFill="1" applyBorder="1" applyAlignment="1">
      <alignment horizontal="center" vertical="center"/>
    </xf>
    <xf numFmtId="16" fontId="23" fillId="42" borderId="3" xfId="0" applyNumberFormat="1" applyFont="1" applyFill="1" applyBorder="1" applyAlignment="1">
      <alignment horizontal="center" vertical="center"/>
    </xf>
    <xf numFmtId="0" fontId="23" fillId="55" borderId="31" xfId="0" applyFont="1" applyFill="1" applyBorder="1" applyAlignment="1">
      <alignment horizontal="center" vertical="center"/>
    </xf>
    <xf numFmtId="0" fontId="21" fillId="60" borderId="1" xfId="0" applyFont="1" applyFill="1" applyBorder="1" applyAlignment="1">
      <alignment horizontal="center" vertical="center"/>
    </xf>
  </cellXfs>
  <cellStyles count="47">
    <cellStyle name="20% - Accent1" xfId="18" xr:uid="{00000000-0005-0000-0000-000000000000}"/>
    <cellStyle name="20% - Accent2" xfId="22" xr:uid="{00000000-0005-0000-0000-000001000000}"/>
    <cellStyle name="20% - Accent3" xfId="26" xr:uid="{00000000-0005-0000-0000-000002000000}"/>
    <cellStyle name="20% - Accent4" xfId="30" xr:uid="{00000000-0005-0000-0000-000003000000}"/>
    <cellStyle name="20% - Accent5" xfId="34" xr:uid="{00000000-0005-0000-0000-000004000000}"/>
    <cellStyle name="20% - Accent6" xfId="38" xr:uid="{00000000-0005-0000-0000-000005000000}"/>
    <cellStyle name="40% - Accent1" xfId="19" xr:uid="{00000000-0005-0000-0000-000006000000}"/>
    <cellStyle name="40% - Accent2" xfId="23" xr:uid="{00000000-0005-0000-0000-000007000000}"/>
    <cellStyle name="40% - Accent3" xfId="27" xr:uid="{00000000-0005-0000-0000-000008000000}"/>
    <cellStyle name="40% - Accent4" xfId="31" xr:uid="{00000000-0005-0000-0000-000009000000}"/>
    <cellStyle name="40% - Accent5" xfId="35" xr:uid="{00000000-0005-0000-0000-00000A000000}"/>
    <cellStyle name="40% - Accent6" xfId="39" xr:uid="{00000000-0005-0000-0000-00000B000000}"/>
    <cellStyle name="60% - Accent1" xfId="20" xr:uid="{00000000-0005-0000-0000-00000C000000}"/>
    <cellStyle name="60% - Accent2" xfId="24" xr:uid="{00000000-0005-0000-0000-00000D000000}"/>
    <cellStyle name="60% - Accent3" xfId="28" xr:uid="{00000000-0005-0000-0000-00000E000000}"/>
    <cellStyle name="60% - Accent4" xfId="32" xr:uid="{00000000-0005-0000-0000-00000F000000}"/>
    <cellStyle name="60% - Accent5" xfId="36" xr:uid="{00000000-0005-0000-0000-000010000000}"/>
    <cellStyle name="60% - Accent6" xfId="40" xr:uid="{00000000-0005-0000-0000-000011000000}"/>
    <cellStyle name="Accent1" xfId="17" xr:uid="{00000000-0005-0000-0000-000012000000}"/>
    <cellStyle name="Accent2" xfId="21" xr:uid="{00000000-0005-0000-0000-000013000000}"/>
    <cellStyle name="Accent3" xfId="25" xr:uid="{00000000-0005-0000-0000-000014000000}"/>
    <cellStyle name="Accent4" xfId="29" xr:uid="{00000000-0005-0000-0000-000015000000}"/>
    <cellStyle name="Accent5" xfId="33" xr:uid="{00000000-0005-0000-0000-000016000000}"/>
    <cellStyle name="Accent6" xfId="37" xr:uid="{00000000-0005-0000-0000-000017000000}"/>
    <cellStyle name="Bad" xfId="7" xr:uid="{00000000-0005-0000-0000-000018000000}"/>
    <cellStyle name="Calculation" xfId="11" xr:uid="{00000000-0005-0000-0000-000019000000}"/>
    <cellStyle name="Check Cell" xfId="13" xr:uid="{00000000-0005-0000-0000-00001A000000}"/>
    <cellStyle name="Explanatory Text" xfId="15" xr:uid="{00000000-0005-0000-0000-00001B000000}"/>
    <cellStyle name="Followed Hyperlink" xfId="46" xr:uid="{00000000-0005-0000-0000-00001C000000}"/>
    <cellStyle name="Good" xfId="6" xr:uid="{00000000-0005-0000-0000-00001D000000}"/>
    <cellStyle name="Heading 1" xfId="2" xr:uid="{00000000-0005-0000-0000-00001E000000}"/>
    <cellStyle name="Heading 2" xfId="3" xr:uid="{00000000-0005-0000-0000-00001F000000}"/>
    <cellStyle name="Heading 3" xfId="4" xr:uid="{00000000-0005-0000-0000-000020000000}"/>
    <cellStyle name="Heading 4" xfId="5" xr:uid="{00000000-0005-0000-0000-000021000000}"/>
    <cellStyle name="Hyperlink" xfId="45" xr:uid="{00000000-0005-0000-0000-000022000000}"/>
    <cellStyle name="Input" xfId="9" xr:uid="{00000000-0005-0000-0000-000023000000}"/>
    <cellStyle name="Linked Cell" xfId="12" xr:uid="{00000000-0005-0000-0000-000024000000}"/>
    <cellStyle name="Neutral" xfId="8" xr:uid="{00000000-0005-0000-0000-000025000000}"/>
    <cellStyle name="Normal" xfId="0" builtinId="0"/>
    <cellStyle name="Normal 2" xfId="44" xr:uid="{00000000-0005-0000-0000-000027000000}"/>
    <cellStyle name="Normal 3" xfId="43" xr:uid="{00000000-0005-0000-0000-000028000000}"/>
    <cellStyle name="Normal 4" xfId="41" xr:uid="{00000000-0005-0000-0000-000029000000}"/>
    <cellStyle name="Note 2" xfId="42" xr:uid="{00000000-0005-0000-0000-00002A000000}"/>
    <cellStyle name="Output" xfId="10" xr:uid="{00000000-0005-0000-0000-00002B000000}"/>
    <cellStyle name="Title" xfId="1" xr:uid="{00000000-0005-0000-0000-00002C000000}"/>
    <cellStyle name="Total" xfId="16" xr:uid="{00000000-0005-0000-0000-00002D000000}"/>
    <cellStyle name="Warning Text" xfId="14" xr:uid="{00000000-0005-0000-0000-00002E000000}"/>
  </cellStyles>
  <dxfs count="489"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ill>
        <patternFill>
          <bgColor rgb="FFBFBFBF"/>
        </patternFill>
      </fill>
    </dxf>
    <dxf>
      <fill>
        <patternFill>
          <bgColor rgb="FFE49EDD"/>
        </patternFill>
      </fill>
    </dxf>
    <dxf>
      <fill>
        <patternFill>
          <bgColor rgb="FFFFC000"/>
        </patternFill>
      </fill>
    </dxf>
    <dxf>
      <fill>
        <patternFill>
          <bgColor rgb="FF9966FF"/>
        </patternFill>
      </fill>
    </dxf>
    <dxf>
      <fill>
        <patternFill>
          <bgColor rgb="FFFFCC99"/>
        </patternFill>
      </fill>
    </dxf>
    <dxf>
      <fill>
        <patternFill>
          <bgColor rgb="FF66FFFF"/>
        </patternFill>
      </fill>
    </dxf>
    <dxf>
      <fill>
        <patternFill>
          <bgColor rgb="FF92D050"/>
        </patternFill>
      </fill>
    </dxf>
    <dxf>
      <fill>
        <patternFill>
          <bgColor rgb="FFFFFF9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indexed="64"/>
          <bgColor rgb="FFBC9B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</dxfs>
  <tableStyles count="0" defaultTableStyle="TableStyleMedium2" defaultPivotStyle="PivotStyleLight16"/>
  <colors>
    <mruColors>
      <color rgb="FFFF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ier_12" displayName="Tier_12" ref="A10:BE21">
  <autoFilter ref="A10:BE21" xr:uid="{00000000-0009-0000-0100-000001000000}"/>
  <tableColumns count="57">
    <tableColumn id="2" xr3:uid="{00000000-0010-0000-0000-000002000000}" name="Tier 1 [10 or more sports] 10 scores"/>
    <tableColumn id="3" xr3:uid="{00000000-0010-0000-0000-000003000000}" name="Points"/>
    <tableColumn id="4" xr3:uid="{00000000-0010-0000-0000-000004000000}" name="Place"/>
    <tableColumn id="39" xr3:uid="{00000000-0010-0000-0000-000027000000}" name="Division"/>
    <tableColumn id="5" xr3:uid="{00000000-0010-0000-0000-000005000000}" name="Points2"/>
    <tableColumn id="41" xr3:uid="{00000000-0010-0000-0000-000029000000}" name="Place2"/>
    <tableColumn id="6" xr3:uid="{00000000-0010-0000-0000-000006000000}" name="Division2"/>
    <tableColumn id="7" xr3:uid="{00000000-0010-0000-0000-000007000000}" name="Points3"/>
    <tableColumn id="42" xr3:uid="{00000000-0010-0000-0000-00002A000000}" name="Place25"/>
    <tableColumn id="35" xr3:uid="{00000000-0010-0000-0000-000023000000}" name="Division3"/>
    <tableColumn id="43" xr3:uid="{00000000-0010-0000-0000-00002B000000}" name="Points332"/>
    <tableColumn id="1" xr3:uid="{00000000-0010-0000-0000-000001000000}" name="Place26"/>
    <tableColumn id="44" xr3:uid="{00000000-0010-0000-0000-00002C000000}" name="Division4"/>
    <tableColumn id="8" xr3:uid="{00000000-0010-0000-0000-000008000000}" name="Points7"/>
    <tableColumn id="9" xr3:uid="{00000000-0010-0000-0000-000009000000}" name="Place3"/>
    <tableColumn id="45" xr3:uid="{00000000-0010-0000-0000-00002D000000}" name="Division5"/>
    <tableColumn id="10" xr3:uid="{00000000-0010-0000-0000-00000A000000}" name="Points4"/>
    <tableColumn id="11" xr3:uid="{00000000-0010-0000-0000-00000B000000}" name="Place4"/>
    <tableColumn id="46" xr3:uid="{00000000-0010-0000-0000-00002E000000}" name="Division6"/>
    <tableColumn id="12" xr3:uid="{00000000-0010-0000-0000-00000C000000}" name="Points5"/>
    <tableColumn id="47" xr3:uid="{00000000-0010-0000-0000-00002F000000}" name="Place5"/>
    <tableColumn id="13" xr3:uid="{00000000-0010-0000-0000-00000D000000}" name="Division7"/>
    <tableColumn id="14" xr3:uid="{00000000-0010-0000-0000-00000E000000}" name="Points6"/>
    <tableColumn id="15" xr3:uid="{00000000-0010-0000-0000-00000F000000}" name="Place6"/>
    <tableColumn id="16" xr3:uid="{00000000-0010-0000-0000-000010000000}" name="Division8"/>
    <tableColumn id="17" xr3:uid="{00000000-0010-0000-0000-000011000000}" name="Points8"/>
    <tableColumn id="18" xr3:uid="{00000000-0010-0000-0000-000012000000}" name="Place7"/>
    <tableColumn id="19" xr3:uid="{00000000-0010-0000-0000-000013000000}" name="Division9"/>
    <tableColumn id="20" xr3:uid="{00000000-0010-0000-0000-000014000000}" name="Points16"/>
    <tableColumn id="21" xr3:uid="{00000000-0010-0000-0000-000015000000}" name="Place8"/>
    <tableColumn id="22" xr3:uid="{00000000-0010-0000-0000-000016000000}" name="Division10"/>
    <tableColumn id="23" xr3:uid="{00000000-0010-0000-0000-000017000000}" name="Points15"/>
    <tableColumn id="48" xr3:uid="{00000000-0010-0000-0000-000030000000}" name="Place14"/>
    <tableColumn id="24" xr3:uid="{00000000-0010-0000-0000-000018000000}" name="Division11"/>
    <tableColumn id="25" xr3:uid="{00000000-0010-0000-0000-000019000000}" name="Points9"/>
    <tableColumn id="26" xr3:uid="{00000000-0010-0000-0000-00001A000000}" name="Place9"/>
    <tableColumn id="27" xr3:uid="{00000000-0010-0000-0000-00001B000000}" name="Division12"/>
    <tableColumn id="28" xr3:uid="{00000000-0010-0000-0000-00001C000000}" name="Points14"/>
    <tableColumn id="29" xr3:uid="{00000000-0010-0000-0000-00001D000000}" name="Place21"/>
    <tableColumn id="30" xr3:uid="{00000000-0010-0000-0000-00001E000000}" name="Division15"/>
    <tableColumn id="31" xr3:uid="{00000000-0010-0000-0000-00001F000000}" name="Points13"/>
    <tableColumn id="37" xr3:uid="{00000000-0010-0000-0000-000025000000}" name="Place13"/>
    <tableColumn id="36" xr3:uid="{00000000-0010-0000-0000-000024000000}" name="Division13"/>
    <tableColumn id="52" xr3:uid="{00000000-0010-0000-0000-000034000000}" name="Points12"/>
    <tableColumn id="51" xr3:uid="{00000000-0010-0000-0000-000033000000}" name="Place12"/>
    <tableColumn id="50" xr3:uid="{00000000-0010-0000-0000-000032000000}" name="Division14"/>
    <tableColumn id="53" xr3:uid="{00000000-0010-0000-0000-000035000000}" name="Points10"/>
    <tableColumn id="56" xr3:uid="{00000000-0010-0000-0000-000038000000}" name="Place10"/>
    <tableColumn id="55" xr3:uid="{00000000-0010-0000-0000-000037000000}" name="No of students"/>
    <tableColumn id="54" xr3:uid="{00000000-0010-0000-0000-000036000000}" name="Points11"/>
    <tableColumn id="49" xr3:uid="{00000000-0010-0000-0000-000031000000}" name="Place11"/>
    <tableColumn id="32" xr3:uid="{00000000-0010-0000-0000-000020000000}" name="No of students2"/>
    <tableColumn id="33" xr3:uid="{00000000-0010-0000-0000-000021000000}" name="Totals"/>
    <tableColumn id="34" xr3:uid="{00000000-0010-0000-0000-000022000000}" name="Column1"/>
    <tableColumn id="38" xr3:uid="{00000000-0010-0000-0000-000026000000}" name="CT"/>
    <tableColumn id="40" xr3:uid="{00000000-0010-0000-0000-000028000000}" name="Place92"/>
    <tableColumn id="57" xr3:uid="{00000000-0010-0000-0000-000039000000}" name="Division123"/>
  </tableColumns>
  <tableStyleInfo name="TableStyleLight1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9000000}" name="Table6" displayName="Table6" ref="H4:I14">
  <autoFilter ref="H4:I14" xr:uid="{00000000-0009-0000-0100-000006000000}"/>
  <tableColumns count="2">
    <tableColumn id="1" xr3:uid="{00000000-0010-0000-0900-000001000000}" name="Place"/>
    <tableColumn id="2" xr3:uid="{00000000-0010-0000-0900-000002000000}" name="Points"/>
  </tableColumns>
  <tableStyleInfo name="TableStyleLight13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11" displayName="Table11" ref="K4:L14">
  <autoFilter ref="K4:L14" xr:uid="{00000000-0009-0000-0100-00000B000000}"/>
  <tableColumns count="2">
    <tableColumn id="1" xr3:uid="{00000000-0010-0000-0A00-000001000000}" name="Place"/>
    <tableColumn id="2" xr3:uid="{00000000-0010-0000-0A00-000002000000}" name="Points"/>
  </tableColumns>
  <tableStyleInfo name="TableStyleLight13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12" displayName="Table12" ref="N4:O14">
  <autoFilter ref="N4:O14" xr:uid="{00000000-0009-0000-0100-00000C000000}"/>
  <tableColumns count="2">
    <tableColumn id="1" xr3:uid="{00000000-0010-0000-0B00-000001000000}" name="Place"/>
    <tableColumn id="2" xr3:uid="{00000000-0010-0000-0B00-000002000000}" name="Points"/>
  </tableColumns>
  <tableStyleInfo name="TableStyleLight13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13" displayName="Table13" ref="Q4:R14">
  <autoFilter ref="Q4:R14" xr:uid="{00000000-0009-0000-0100-00000D000000}"/>
  <tableColumns count="2">
    <tableColumn id="1" xr3:uid="{00000000-0010-0000-0C00-000001000000}" name="Place"/>
    <tableColumn id="2" xr3:uid="{00000000-0010-0000-0C00-000002000000}" name="Points"/>
  </tableColumns>
  <tableStyleInfo name="TableStyleLight13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14" displayName="Table14" ref="T4:U14">
  <autoFilter ref="T4:U14" xr:uid="{00000000-0009-0000-0100-00000E000000}"/>
  <tableColumns count="2">
    <tableColumn id="1" xr3:uid="{00000000-0010-0000-0D00-000001000000}" name="Place"/>
    <tableColumn id="2" xr3:uid="{00000000-0010-0000-0D00-000002000000}" name="Points"/>
  </tableColumns>
  <tableStyleInfo name="TableStyleLight13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15" displayName="Table15" ref="W4:X14">
  <autoFilter ref="W4:X14" xr:uid="{00000000-0009-0000-0100-00000F000000}"/>
  <tableColumns count="2">
    <tableColumn id="1" xr3:uid="{00000000-0010-0000-0E00-000001000000}" name="Place"/>
    <tableColumn id="2" xr3:uid="{00000000-0010-0000-0E00-000002000000}" name="Points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1000000}" name="Table17" displayName="Table17" ref="A25:BC57">
  <autoFilter ref="A25:BC57" xr:uid="{00000000-0009-0000-0100-000011000000}"/>
  <tableColumns count="55">
    <tableColumn id="1" xr3:uid="{00000000-0010-0000-0100-000001000000}" name="Tier 2 [5-9 sports] 7 best scores"/>
    <tableColumn id="2" xr3:uid="{00000000-0010-0000-0100-000002000000}" name="Points"/>
    <tableColumn id="3" xr3:uid="{00000000-0010-0000-0100-000003000000}" name="Place"/>
    <tableColumn id="4" xr3:uid="{00000000-0010-0000-0100-000004000000}" name="Division"/>
    <tableColumn id="5" xr3:uid="{00000000-0010-0000-0100-000005000000}" name="Points2"/>
    <tableColumn id="6" xr3:uid="{00000000-0010-0000-0100-000006000000}" name="Place2"/>
    <tableColumn id="7" xr3:uid="{00000000-0010-0000-0100-000007000000}" name="Division2"/>
    <tableColumn id="8" xr3:uid="{00000000-0010-0000-0100-000008000000}" name="Points3"/>
    <tableColumn id="9" xr3:uid="{00000000-0010-0000-0100-000009000000}" name="Place25"/>
    <tableColumn id="10" xr3:uid="{00000000-0010-0000-0100-00000A000000}" name="Division3"/>
    <tableColumn id="11" xr3:uid="{00000000-0010-0000-0100-00000B000000}" name="Points332"/>
    <tableColumn id="12" xr3:uid="{00000000-0010-0000-0100-00000C000000}" name="Place26"/>
    <tableColumn id="13" xr3:uid="{00000000-0010-0000-0100-00000D000000}" name="Division4"/>
    <tableColumn id="14" xr3:uid="{00000000-0010-0000-0100-00000E000000}" name="Points7"/>
    <tableColumn id="15" xr3:uid="{00000000-0010-0000-0100-00000F000000}" name="Place3"/>
    <tableColumn id="16" xr3:uid="{00000000-0010-0000-0100-000010000000}" name="Division5"/>
    <tableColumn id="17" xr3:uid="{00000000-0010-0000-0100-000011000000}" name="Points4"/>
    <tableColumn id="18" xr3:uid="{00000000-0010-0000-0100-000012000000}" name="Place4"/>
    <tableColumn id="19" xr3:uid="{00000000-0010-0000-0100-000013000000}" name="Division6"/>
    <tableColumn id="20" xr3:uid="{00000000-0010-0000-0100-000014000000}" name="Points5"/>
    <tableColumn id="21" xr3:uid="{00000000-0010-0000-0100-000015000000}" name="Place5"/>
    <tableColumn id="22" xr3:uid="{00000000-0010-0000-0100-000016000000}" name="Division7"/>
    <tableColumn id="23" xr3:uid="{00000000-0010-0000-0100-000017000000}" name="Points6"/>
    <tableColumn id="24" xr3:uid="{00000000-0010-0000-0100-000018000000}" name="Place6"/>
    <tableColumn id="25" xr3:uid="{00000000-0010-0000-0100-000019000000}" name="Division8"/>
    <tableColumn id="26" xr3:uid="{00000000-0010-0000-0100-00001A000000}" name="Points8"/>
    <tableColumn id="27" xr3:uid="{00000000-0010-0000-0100-00001B000000}" name="Place7"/>
    <tableColumn id="28" xr3:uid="{00000000-0010-0000-0100-00001C000000}" name="Division9"/>
    <tableColumn id="29" xr3:uid="{00000000-0010-0000-0100-00001D000000}" name="Points11"/>
    <tableColumn id="30" xr3:uid="{00000000-0010-0000-0100-00001E000000}" name="Place8"/>
    <tableColumn id="31" xr3:uid="{00000000-0010-0000-0100-00001F000000}" name="Division10"/>
    <tableColumn id="32" xr3:uid="{00000000-0010-0000-0100-000020000000}" name="Points10"/>
    <tableColumn id="33" xr3:uid="{00000000-0010-0000-0100-000021000000}" name="Place10"/>
    <tableColumn id="34" xr3:uid="{00000000-0010-0000-0100-000022000000}" name="Division11"/>
    <tableColumn id="35" xr3:uid="{00000000-0010-0000-0100-000023000000}" name="Points9"/>
    <tableColumn id="36" xr3:uid="{00000000-0010-0000-0100-000024000000}" name="Place9"/>
    <tableColumn id="37" xr3:uid="{00000000-0010-0000-0100-000025000000}" name="Division12"/>
    <tableColumn id="38" xr3:uid="{00000000-0010-0000-0100-000026000000}" name="Points16"/>
    <tableColumn id="39" xr3:uid="{00000000-0010-0000-0100-000027000000}" name="Place14"/>
    <tableColumn id="40" xr3:uid="{00000000-0010-0000-0100-000028000000}" name="Division15"/>
    <tableColumn id="41" xr3:uid="{00000000-0010-0000-0100-000029000000}" name="Points15"/>
    <tableColumn id="42" xr3:uid="{00000000-0010-0000-0100-00002A000000}" name="Place13"/>
    <tableColumn id="43" xr3:uid="{00000000-0010-0000-0100-00002B000000}" name="Division14"/>
    <tableColumn id="44" xr3:uid="{00000000-0010-0000-0100-00002C000000}" name="Points14"/>
    <tableColumn id="45" xr3:uid="{00000000-0010-0000-0100-00002D000000}" name="Place2324"/>
    <tableColumn id="46" xr3:uid="{00000000-0010-0000-0100-00002E000000}" name="Division13"/>
    <tableColumn id="47" xr3:uid="{00000000-0010-0000-0100-00002F000000}" name="Points12"/>
    <tableColumn id="48" xr3:uid="{00000000-0010-0000-0100-000030000000}" name="Place11"/>
    <tableColumn id="49" xr3:uid="{00000000-0010-0000-0100-000031000000}" name="No of students"/>
    <tableColumn id="50" xr3:uid="{00000000-0010-0000-0100-000032000000}" name="Points13"/>
    <tableColumn id="51" xr3:uid="{00000000-0010-0000-0100-000033000000}" name="Place12"/>
    <tableColumn id="52" xr3:uid="{00000000-0010-0000-0100-000034000000}" name="No of students2"/>
    <tableColumn id="53" xr3:uid="{00000000-0010-0000-0100-000035000000}" name="Totals"/>
    <tableColumn id="54" xr3:uid="{00000000-0010-0000-0100-000036000000}" name="Column1"/>
    <tableColumn id="55" xr3:uid="{00000000-0010-0000-0100-000037000000}" name="CT"/>
  </tableColumns>
  <tableStyleInfo name="TableStyleLight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2000000}" name="Tier_1220" displayName="Tier_1220" ref="A61:BD77">
  <autoFilter ref="A61:BD77" xr:uid="{00000000-0009-0000-0100-000013000000}"/>
  <tableColumns count="56">
    <tableColumn id="2" xr3:uid="{00000000-0010-0000-0200-000002000000}" name="Tier 3 [4 or less sports] 3 best scores"/>
    <tableColumn id="3" xr3:uid="{00000000-0010-0000-0200-000003000000}" name="Points"/>
    <tableColumn id="4" xr3:uid="{00000000-0010-0000-0200-000004000000}" name="Place"/>
    <tableColumn id="39" xr3:uid="{00000000-0010-0000-0200-000027000000}" name="Division"/>
    <tableColumn id="5" xr3:uid="{00000000-0010-0000-0200-000005000000}" name="Points2"/>
    <tableColumn id="41" xr3:uid="{00000000-0010-0000-0200-000029000000}" name="Place2"/>
    <tableColumn id="6" xr3:uid="{00000000-0010-0000-0200-000006000000}" name="Division2"/>
    <tableColumn id="7" xr3:uid="{00000000-0010-0000-0200-000007000000}" name="Points3"/>
    <tableColumn id="42" xr3:uid="{00000000-0010-0000-0200-00002A000000}" name="Place25"/>
    <tableColumn id="35" xr3:uid="{00000000-0010-0000-0200-000023000000}" name="Division3"/>
    <tableColumn id="43" xr3:uid="{00000000-0010-0000-0200-00002B000000}" name="Points332"/>
    <tableColumn id="1" xr3:uid="{00000000-0010-0000-0200-000001000000}" name="Place26"/>
    <tableColumn id="44" xr3:uid="{00000000-0010-0000-0200-00002C000000}" name="Division4"/>
    <tableColumn id="8" xr3:uid="{00000000-0010-0000-0200-000008000000}" name="Points7"/>
    <tableColumn id="9" xr3:uid="{00000000-0010-0000-0200-000009000000}" name="Place3"/>
    <tableColumn id="45" xr3:uid="{00000000-0010-0000-0200-00002D000000}" name="Division5"/>
    <tableColumn id="10" xr3:uid="{00000000-0010-0000-0200-00000A000000}" name="Points4"/>
    <tableColumn id="11" xr3:uid="{00000000-0010-0000-0200-00000B000000}" name="Place4"/>
    <tableColumn id="46" xr3:uid="{00000000-0010-0000-0200-00002E000000}" name="Division6"/>
    <tableColumn id="12" xr3:uid="{00000000-0010-0000-0200-00000C000000}" name="Points5"/>
    <tableColumn id="47" xr3:uid="{00000000-0010-0000-0200-00002F000000}" name="Place5"/>
    <tableColumn id="13" xr3:uid="{00000000-0010-0000-0200-00000D000000}" name="Division7"/>
    <tableColumn id="14" xr3:uid="{00000000-0010-0000-0200-00000E000000}" name="Points6"/>
    <tableColumn id="15" xr3:uid="{00000000-0010-0000-0200-00000F000000}" name="Place6"/>
    <tableColumn id="16" xr3:uid="{00000000-0010-0000-0200-000010000000}" name="Division8"/>
    <tableColumn id="17" xr3:uid="{00000000-0010-0000-0200-000011000000}" name="Points8"/>
    <tableColumn id="18" xr3:uid="{00000000-0010-0000-0200-000012000000}" name="Place7"/>
    <tableColumn id="19" xr3:uid="{00000000-0010-0000-0200-000013000000}" name="Division9"/>
    <tableColumn id="20" xr3:uid="{00000000-0010-0000-0200-000014000000}" name="Pints"/>
    <tableColumn id="21" xr3:uid="{00000000-0010-0000-0200-000015000000}" name="Place8"/>
    <tableColumn id="22" xr3:uid="{00000000-0010-0000-0200-000016000000}" name="Division10"/>
    <tableColumn id="23" xr3:uid="{00000000-0010-0000-0200-000017000000}" name="PointsPlace"/>
    <tableColumn id="48" xr3:uid="{00000000-0010-0000-0200-000030000000}" name="Place152"/>
    <tableColumn id="24" xr3:uid="{00000000-0010-0000-0200-000018000000}" name="Division11"/>
    <tableColumn id="25" xr3:uid="{00000000-0010-0000-0200-000019000000}" name="Points9"/>
    <tableColumn id="26" xr3:uid="{00000000-0010-0000-0200-00001A000000}" name="Place9"/>
    <tableColumn id="27" xr3:uid="{00000000-0010-0000-0200-00001B000000}" name="Division12"/>
    <tableColumn id="28" xr3:uid="{00000000-0010-0000-0200-00001C000000}" name="Place20"/>
    <tableColumn id="29" xr3:uid="{00000000-0010-0000-0200-00001D000000}" name="Place21"/>
    <tableColumn id="30" xr3:uid="{00000000-0010-0000-0200-00001E000000}" name="Place22"/>
    <tableColumn id="31" xr3:uid="{00000000-0010-0000-0200-00001F000000}" name="Place23"/>
    <tableColumn id="37" xr3:uid="{00000000-0010-0000-0200-000025000000}" name="Place233"/>
    <tableColumn id="36" xr3:uid="{00000000-0010-0000-0200-000024000000}" name="Place232"/>
    <tableColumn id="52" xr3:uid="{00000000-0010-0000-0200-000034000000}" name="Place2325"/>
    <tableColumn id="51" xr3:uid="{00000000-0010-0000-0200-000033000000}" name="Place2324"/>
    <tableColumn id="50" xr3:uid="{00000000-0010-0000-0200-000032000000}" name="Place2323"/>
    <tableColumn id="53" xr3:uid="{00000000-0010-0000-0200-000035000000}" name="Place23232"/>
    <tableColumn id="56" xr3:uid="{00000000-0010-0000-0200-000038000000}" name="Place232323"/>
    <tableColumn id="55" xr3:uid="{00000000-0010-0000-0200-000037000000}" name="Place232322"/>
    <tableColumn id="54" xr3:uid="{00000000-0010-0000-0200-000036000000}" name="Place23233"/>
    <tableColumn id="49" xr3:uid="{00000000-0010-0000-0200-000031000000}" name="Place2322"/>
    <tableColumn id="32" xr3:uid="{00000000-0010-0000-0200-000020000000}" name="Place24"/>
    <tableColumn id="33" xr3:uid="{00000000-0010-0000-0200-000021000000}" name="Totals"/>
    <tableColumn id="34" xr3:uid="{00000000-0010-0000-0200-000022000000}" name="Column1"/>
    <tableColumn id="38" xr3:uid="{00000000-0010-0000-0200-000026000000}" name="CT"/>
    <tableColumn id="40" xr3:uid="{B2BC2003-329F-4380-B8AA-3E202E96EB47}" name="Column2" dataDxfId="488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3000000}" name="Table10" displayName="Table10" ref="A4:C7">
  <autoFilter ref="A4:C7" xr:uid="{00000000-0009-0000-0100-00000A000000}"/>
  <tableColumns count="3">
    <tableColumn id="1" xr3:uid="{00000000-0010-0000-0300-000001000000}" name="School"/>
    <tableColumn id="2" xr3:uid="{00000000-0010-0000-0300-000002000000}" name="Points"/>
    <tableColumn id="3" xr3:uid="{00000000-0010-0000-0300-000003000000}" name="Place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Table16" displayName="Table16" ref="A10:C13">
  <autoFilter ref="A10:C13" xr:uid="{00000000-0009-0000-0100-000010000000}"/>
  <tableColumns count="3">
    <tableColumn id="1" xr3:uid="{00000000-0010-0000-0400-000001000000}" name="School"/>
    <tableColumn id="2" xr3:uid="{00000000-0010-0000-0400-000002000000}" name="Points"/>
    <tableColumn id="3" xr3:uid="{00000000-0010-0000-0400-000003000000}" name="Place"/>
  </tableColumns>
  <tableStyleInfo name="TableStyleLight1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05000000}" name="Table24" displayName="Table24" ref="A16:C19">
  <autoFilter ref="A16:C19" xr:uid="{00000000-0009-0000-0100-000018000000}"/>
  <tableColumns count="3">
    <tableColumn id="1" xr3:uid="{00000000-0010-0000-0500-000001000000}" name="School"/>
    <tableColumn id="2" xr3:uid="{00000000-0010-0000-0500-000002000000}" name="Points"/>
    <tableColumn id="3" xr3:uid="{00000000-0010-0000-0500-000003000000}" name="Place"/>
  </tableColumns>
  <tableStyleInfo name="TableStyleLight1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7" displayName="Table7" ref="B18:L24">
  <autoFilter ref="B18:L24" xr:uid="{00000000-0009-0000-0100-000007000000}"/>
  <tableColumns count="11">
    <tableColumn id="1" xr3:uid="{00000000-0010-0000-0600-000001000000}" name="Column1"/>
    <tableColumn id="2" xr3:uid="{00000000-0010-0000-0600-000002000000}" name="1st"/>
    <tableColumn id="3" xr3:uid="{00000000-0010-0000-0600-000003000000}" name="2nd"/>
    <tableColumn id="4" xr3:uid="{00000000-0010-0000-0600-000004000000}" name="3rd"/>
    <tableColumn id="5" xr3:uid="{00000000-0010-0000-0600-000005000000}" name="4th"/>
    <tableColumn id="6" xr3:uid="{00000000-0010-0000-0600-000006000000}" name="5th"/>
    <tableColumn id="7" xr3:uid="{00000000-0010-0000-0600-000007000000}" name="6th"/>
    <tableColumn id="8" xr3:uid="{00000000-0010-0000-0600-000008000000}" name="7th"/>
    <tableColumn id="9" xr3:uid="{00000000-0010-0000-0600-000009000000}" name="8th"/>
    <tableColumn id="10" xr3:uid="{00000000-0010-0000-0600-00000A000000}" name="9th"/>
    <tableColumn id="11" xr3:uid="{00000000-0010-0000-0600-00000B000000}" name="10th"/>
  </tableColumns>
  <tableStyleInfo name="TableStyleMedium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7000000}" name="Table9" displayName="Table9" ref="B4:C15">
  <autoFilter ref="B4:C15" xr:uid="{00000000-0009-0000-0100-000009000000}"/>
  <tableColumns count="2">
    <tableColumn id="1" xr3:uid="{00000000-0010-0000-0700-000001000000}" name="Place"/>
    <tableColumn id="2" xr3:uid="{00000000-0010-0000-0700-000002000000}" name="Points"/>
  </tableColumns>
  <tableStyleInfo name="TableStyleLight13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8000000}" name="Table5" displayName="Table5" ref="E4:F14">
  <autoFilter ref="E4:F14" xr:uid="{00000000-0009-0000-0100-000005000000}"/>
  <tableColumns count="2">
    <tableColumn id="1" xr3:uid="{00000000-0010-0000-0800-000001000000}" name="Place"/>
    <tableColumn id="2" xr3:uid="{00000000-0010-0000-0800-000002000000}" name="Points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 2007 - 2010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4.xml"/><Relationship Id="rId3" Type="http://schemas.openxmlformats.org/officeDocument/2006/relationships/table" Target="../tables/table9.xml"/><Relationship Id="rId7" Type="http://schemas.openxmlformats.org/officeDocument/2006/relationships/table" Target="../tables/table13.xml"/><Relationship Id="rId2" Type="http://schemas.openxmlformats.org/officeDocument/2006/relationships/table" Target="../tables/table8.xml"/><Relationship Id="rId1" Type="http://schemas.openxmlformats.org/officeDocument/2006/relationships/table" Target="../tables/table7.xml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Relationship Id="rId9" Type="http://schemas.openxmlformats.org/officeDocument/2006/relationships/table" Target="../tables/table1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77"/>
  <sheetViews>
    <sheetView topLeftCell="A8" workbookViewId="0">
      <pane xSplit="1" topLeftCell="J1" activePane="topRight" state="frozen"/>
      <selection pane="topRight" activeCell="AY13" sqref="AY13"/>
    </sheetView>
  </sheetViews>
  <sheetFormatPr defaultColWidth="9.1796875" defaultRowHeight="12.5" x14ac:dyDescent="0.25"/>
  <cols>
    <col min="1" max="1" width="42.7265625" customWidth="1"/>
    <col min="2" max="2" width="13.26953125" customWidth="1"/>
    <col min="3" max="3" width="14.54296875" customWidth="1"/>
    <col min="4" max="4" width="14" customWidth="1"/>
    <col min="5" max="5" width="15" customWidth="1"/>
    <col min="6" max="6" width="11.81640625" customWidth="1"/>
    <col min="7" max="7" width="9.81640625" customWidth="1"/>
    <col min="8" max="8" width="12.7265625" customWidth="1"/>
    <col min="9" max="9" width="13.1796875" customWidth="1"/>
    <col min="10" max="10" width="13" customWidth="1"/>
    <col min="11" max="11" width="14.54296875" customWidth="1"/>
    <col min="12" max="12" width="9.81640625" customWidth="1"/>
    <col min="13" max="13" width="11.453125" customWidth="1"/>
    <col min="14" max="14" width="12.81640625" customWidth="1"/>
    <col min="15" max="15" width="15.7265625" customWidth="1"/>
    <col min="16" max="16" width="13.7265625" customWidth="1"/>
    <col min="17" max="17" width="9.1796875" customWidth="1"/>
    <col min="19" max="19" width="6.54296875" customWidth="1"/>
    <col min="20" max="20" width="5.1796875" customWidth="1"/>
    <col min="21" max="21" width="5.453125" customWidth="1"/>
    <col min="22" max="22" width="5.1796875" customWidth="1"/>
    <col min="23" max="23" width="12.453125" customWidth="1"/>
    <col min="24" max="24" width="10.26953125" customWidth="1"/>
    <col min="25" max="25" width="4.81640625" customWidth="1"/>
    <col min="26" max="26" width="6.453125" customWidth="1"/>
    <col min="27" max="27" width="7.1796875" customWidth="1"/>
    <col min="28" max="28" width="4.26953125" customWidth="1"/>
    <col min="29" max="29" width="6.7265625" customWidth="1"/>
    <col min="30" max="30" width="6.54296875" customWidth="1"/>
    <col min="31" max="31" width="4.1796875" customWidth="1"/>
    <col min="32" max="32" width="10" customWidth="1"/>
    <col min="33" max="33" width="7.26953125" customWidth="1"/>
    <col min="34" max="34" width="4.81640625" customWidth="1"/>
    <col min="35" max="35" width="4.26953125" customWidth="1"/>
    <col min="36" max="36" width="4.453125" customWidth="1"/>
    <col min="37" max="39" width="4" customWidth="1"/>
    <col min="40" max="40" width="5" customWidth="1"/>
    <col min="41" max="41" width="4.453125" customWidth="1"/>
    <col min="42" max="42" width="4.1796875" customWidth="1"/>
    <col min="43" max="43" width="5" customWidth="1"/>
    <col min="44" max="44" width="4.26953125" customWidth="1"/>
    <col min="45" max="45" width="4.81640625" customWidth="1"/>
    <col min="46" max="46" width="4" customWidth="1"/>
    <col min="47" max="47" width="5.1796875" customWidth="1"/>
    <col min="48" max="48" width="4.81640625" customWidth="1"/>
    <col min="49" max="49" width="5.54296875" customWidth="1"/>
    <col min="50" max="50" width="7.90625" customWidth="1"/>
    <col min="51" max="51" width="8.26953125" customWidth="1"/>
    <col min="52" max="52" width="16.08984375" customWidth="1"/>
    <col min="53" max="53" width="13" customWidth="1"/>
    <col min="54" max="54" width="16.453125" customWidth="1"/>
    <col min="55" max="55" width="14.54296875" customWidth="1"/>
    <col min="56" max="56" width="9.7265625" bestFit="1" customWidth="1"/>
    <col min="57" max="57" width="12.90625" bestFit="1" customWidth="1"/>
  </cols>
  <sheetData>
    <row r="1" spans="1:60" ht="21.65" customHeight="1" x14ac:dyDescent="0.25">
      <c r="A1" s="40" t="s">
        <v>0</v>
      </c>
      <c r="BH1" t="s">
        <v>279</v>
      </c>
    </row>
    <row r="3" spans="1:60" ht="16.5" customHeight="1" x14ac:dyDescent="0.25">
      <c r="A3" s="20"/>
      <c r="B3" s="41" t="s">
        <v>1</v>
      </c>
      <c r="C3" s="4"/>
      <c r="D3" s="42"/>
      <c r="E3" s="4"/>
      <c r="F3" s="4"/>
      <c r="G3" s="4"/>
      <c r="H3" s="41" t="s">
        <v>2</v>
      </c>
      <c r="I3" s="4"/>
      <c r="J3" s="4"/>
      <c r="K3" s="4"/>
      <c r="L3" s="4"/>
      <c r="M3" s="4"/>
      <c r="N3" s="41" t="s">
        <v>3</v>
      </c>
      <c r="O3" s="4"/>
      <c r="P3" s="4"/>
      <c r="Q3" s="4"/>
    </row>
    <row r="4" spans="1:60" ht="20.149999999999999" customHeight="1" x14ac:dyDescent="0.25">
      <c r="A4" s="20"/>
      <c r="B4" s="45" t="str">
        <f>HYPERLINK("#'Results'!C8", "AFL Boys")</f>
        <v>AFL Boys</v>
      </c>
      <c r="C4" s="102" t="str">
        <f>HYPERLINK("#'Results'!O8", "Bball girls")</f>
        <v>Bball girls</v>
      </c>
      <c r="D4" s="102" t="str">
        <f>HYPERLINK("#'Results'!AA8", "Netball 1")</f>
        <v>Netball 1</v>
      </c>
      <c r="E4" s="45" t="str">
        <f>HYPERLINK("#'Results'!AM8", "Touch football")</f>
        <v>Touch football</v>
      </c>
      <c r="F4" s="102" t="str">
        <f>HYPERLINK("#'Results'!AY8", "Dance")</f>
        <v>Dance</v>
      </c>
      <c r="G4" s="4"/>
      <c r="H4" s="102" t="str">
        <f>HYPERLINK("#'Results'!C27", "AFL Boys")</f>
        <v>AFL Boys</v>
      </c>
      <c r="I4" s="102" t="str">
        <f>HYPERLINK("#'Results'!O27", "Bball girls")</f>
        <v>Bball girls</v>
      </c>
      <c r="J4" s="102" t="str">
        <f>HYPERLINK("#'Results'!AA27", "Netball 1")</f>
        <v>Netball 1</v>
      </c>
      <c r="K4" s="45" t="str">
        <f>HYPERLINK("#'Results'!AM27", "Touch football")</f>
        <v>Touch football</v>
      </c>
      <c r="L4" s="102" t="str">
        <f>HYPERLINK("#'Results'!AY27", "Dance")</f>
        <v>Dance</v>
      </c>
      <c r="M4" s="4"/>
      <c r="N4" s="102" t="str">
        <f>HYPERLINK("#'Results'!C56", "AFL Boys")</f>
        <v>AFL Boys</v>
      </c>
      <c r="O4" s="102" t="str">
        <f>HYPERLINK("#'Results'!O56", "Bball girls")</f>
        <v>Bball girls</v>
      </c>
      <c r="P4" s="102" t="str">
        <f>HYPERLINK("#'Results'!AA56", "Netball 1")</f>
        <v>Netball 1</v>
      </c>
      <c r="Q4" s="45" t="str">
        <f>HYPERLINK("#'Results'!AM56", "Touch football")</f>
        <v>Touch football</v>
      </c>
      <c r="R4" s="102" t="str">
        <f>HYPERLINK("#'Results'!AY56", "Dance")</f>
        <v>Dance</v>
      </c>
    </row>
    <row r="5" spans="1:60" ht="20.5" customHeight="1" x14ac:dyDescent="0.3">
      <c r="A5" s="20"/>
      <c r="B5" s="102" t="str">
        <f>HYPERLINK("#'Results'!F8", "AFL Girls")</f>
        <v>AFL Girls</v>
      </c>
      <c r="C5" s="102" t="str">
        <f>HYPERLINK("#'Results'!R8", "Hockey boys")</f>
        <v>Hockey boys</v>
      </c>
      <c r="D5" s="102" t="str">
        <f>HYPERLINK("#'Results'!AD8", "Netball 2")</f>
        <v>Netball 2</v>
      </c>
      <c r="E5" s="102" t="str">
        <f>HYPERLINK("#'Results'!AP8", "Volleyball boys")</f>
        <v>Volleyball boys</v>
      </c>
      <c r="F5" s="43"/>
      <c r="G5" s="4"/>
      <c r="H5" s="102" t="str">
        <f>HYPERLINK("#'Results'!F27", "AFL Girls")</f>
        <v>AFL Girls</v>
      </c>
      <c r="I5" s="102" t="str">
        <f>HYPERLINK("#'Results'!R27", "Hockey boys")</f>
        <v>Hockey boys</v>
      </c>
      <c r="J5" s="102" t="str">
        <f>HYPERLINK("#'Results'!AD27", "Netball 2")</f>
        <v>Netball 2</v>
      </c>
      <c r="K5" s="102" t="str">
        <f>HYPERLINK("#'Results'!AP27", "Volleyball boys")</f>
        <v>Volleyball boys</v>
      </c>
      <c r="L5" s="43"/>
      <c r="M5" s="4"/>
      <c r="N5" s="102" t="str">
        <f>HYPERLINK("#'Results'!F56", "AFL Girls")</f>
        <v>AFL Girls</v>
      </c>
      <c r="O5" s="102" t="str">
        <f>HYPERLINK("#'Results'!R56", "Hockey boys")</f>
        <v>Hockey boys</v>
      </c>
      <c r="P5" s="102" t="str">
        <f>HYPERLINK("#'Results'!AD56", "Netball 2")</f>
        <v>Netball 2</v>
      </c>
      <c r="Q5" s="102" t="str">
        <f>HYPERLINK("#'Results'!AP56", "Volleyball boys")</f>
        <v>Volleyball boys</v>
      </c>
      <c r="R5" s="22"/>
    </row>
    <row r="6" spans="1:60" ht="22" customHeight="1" x14ac:dyDescent="0.3">
      <c r="A6" s="2"/>
      <c r="B6" s="102" t="str">
        <f>HYPERLINK("#'Results'!I8", "Bball boys 1")</f>
        <v>Bball boys 1</v>
      </c>
      <c r="C6" s="102" t="str">
        <f>HYPERLINK("#'Results'!U8", "Hockey girls")</f>
        <v>Hockey girls</v>
      </c>
      <c r="D6" s="102" t="str">
        <f>HYPERLINK("#'Results'!AG8", "Soccer boys")</f>
        <v>Soccer boys</v>
      </c>
      <c r="E6" s="102" t="str">
        <f>HYPERLINK("#'Results'!AS8", "Volleyball girls")</f>
        <v>Volleyball girls</v>
      </c>
      <c r="F6" s="43"/>
      <c r="G6" s="44"/>
      <c r="H6" s="102" t="str">
        <f>HYPERLINK("#'Results'!I27", "Bball boys 1")</f>
        <v>Bball boys 1</v>
      </c>
      <c r="I6" s="102" t="str">
        <f>HYPERLINK("#'Results'!U27", "Hockey girls")</f>
        <v>Hockey girls</v>
      </c>
      <c r="J6" s="102" t="str">
        <f>HYPERLINK("#'Results'!AG27", "Soccer boys")</f>
        <v>Soccer boys</v>
      </c>
      <c r="K6" s="102" t="str">
        <f>HYPERLINK("#'Results'!AS27", "Volleyball girls")</f>
        <v>Volleyball girls</v>
      </c>
      <c r="L6" s="43"/>
      <c r="M6" s="4"/>
      <c r="N6" s="102" t="str">
        <f>HYPERLINK("#'Results'!I56", "Bball boys 1")</f>
        <v>Bball boys 1</v>
      </c>
      <c r="O6" s="102" t="str">
        <f>HYPERLINK("#'Results'!U56", "Hockey girls")</f>
        <v>Hockey girls</v>
      </c>
      <c r="P6" s="102" t="str">
        <f>HYPERLINK("#'Results'!AG56", "Soccer boys")</f>
        <v>Soccer boys</v>
      </c>
      <c r="Q6" s="102" t="str">
        <f>HYPERLINK("#'Results'!AS56", "Volleyball girls")</f>
        <v>Volleyball girls</v>
      </c>
      <c r="R6" s="22"/>
    </row>
    <row r="7" spans="1:60" ht="22" customHeight="1" x14ac:dyDescent="0.25">
      <c r="A7" s="2"/>
      <c r="B7" s="102" t="str">
        <f>HYPERLINK("#'Results'!L8", "Bball boys 2")</f>
        <v>Bball boys 2</v>
      </c>
      <c r="C7" s="102" t="str">
        <f>HYPERLINK("#'Results'!X8", "Indoor cricket")</f>
        <v>Indoor cricket</v>
      </c>
      <c r="D7" s="102" t="str">
        <f>HYPERLINK("#'Results'!AJ8", "Soccer girls")</f>
        <v>Soccer girls</v>
      </c>
      <c r="E7" s="102" t="str">
        <f>HYPERLINK("#'Results'!AV8", "Speech")</f>
        <v>Speech</v>
      </c>
      <c r="F7" s="102"/>
      <c r="G7" s="44"/>
      <c r="H7" s="102" t="str">
        <f>HYPERLINK("#'Results'!L27", "Bball boys 2")</f>
        <v>Bball boys 2</v>
      </c>
      <c r="I7" s="102" t="str">
        <f>HYPERLINK("#'Results'!X27", "Indoor cricket")</f>
        <v>Indoor cricket</v>
      </c>
      <c r="J7" s="102" t="str">
        <f>HYPERLINK("#'Results'!AJ27", "Soccer girls")</f>
        <v>Soccer girls</v>
      </c>
      <c r="K7" s="102" t="str">
        <f>HYPERLINK("#'Results'!AV27", "Speech")</f>
        <v>Speech</v>
      </c>
      <c r="L7" s="102"/>
      <c r="M7" s="4"/>
      <c r="N7" s="102" t="str">
        <f>HYPERLINK("#'Results'!L56", "Bball boys 2")</f>
        <v>Bball boys 2</v>
      </c>
      <c r="O7" s="102" t="str">
        <f>HYPERLINK("#'Results'!X56", "Indoor cricket")</f>
        <v>Indoor cricket</v>
      </c>
      <c r="P7" s="102" t="str">
        <f>HYPERLINK("#'Results'!AJ56", "Soccer girls")</f>
        <v>Soccer girls</v>
      </c>
      <c r="Q7" s="102" t="str">
        <f>HYPERLINK("#'Results'!AV56", "Speech")</f>
        <v>Speech</v>
      </c>
      <c r="R7" s="103"/>
    </row>
    <row r="8" spans="1:60" ht="25.5" customHeight="1" x14ac:dyDescent="0.25"/>
    <row r="9" spans="1:60" ht="24.65" customHeight="1" x14ac:dyDescent="0.25">
      <c r="A9" s="21" t="s">
        <v>4</v>
      </c>
      <c r="B9" s="104" t="s">
        <v>5</v>
      </c>
      <c r="C9" s="104"/>
      <c r="D9" s="104"/>
      <c r="E9" s="105" t="s">
        <v>6</v>
      </c>
      <c r="F9" s="105"/>
      <c r="G9" s="105"/>
      <c r="H9" s="106" t="s">
        <v>7</v>
      </c>
      <c r="I9" s="107"/>
      <c r="J9" s="108"/>
      <c r="K9" s="109" t="s">
        <v>8</v>
      </c>
      <c r="L9" s="105"/>
      <c r="M9" s="105"/>
      <c r="N9" s="104" t="s">
        <v>9</v>
      </c>
      <c r="O9" s="104"/>
      <c r="P9" s="104"/>
      <c r="Q9" s="105" t="s">
        <v>10</v>
      </c>
      <c r="R9" s="105"/>
      <c r="S9" s="105"/>
      <c r="T9" s="104" t="s">
        <v>11</v>
      </c>
      <c r="U9" s="104"/>
      <c r="V9" s="104"/>
      <c r="W9" s="110" t="s">
        <v>12</v>
      </c>
      <c r="X9" s="110"/>
      <c r="Y9" s="105"/>
      <c r="Z9" s="104" t="s">
        <v>13</v>
      </c>
      <c r="AA9" s="104"/>
      <c r="AB9" s="104"/>
      <c r="AC9" s="105" t="s">
        <v>14</v>
      </c>
      <c r="AD9" s="105"/>
      <c r="AE9" s="105"/>
      <c r="AF9" s="104" t="s">
        <v>15</v>
      </c>
      <c r="AG9" s="104"/>
      <c r="AH9" s="104"/>
      <c r="AI9" s="105" t="s">
        <v>16</v>
      </c>
      <c r="AJ9" s="105"/>
      <c r="AK9" s="105"/>
      <c r="AL9" s="104" t="s">
        <v>17</v>
      </c>
      <c r="AM9" s="104"/>
      <c r="AN9" s="104"/>
      <c r="AO9" s="105" t="s">
        <v>18</v>
      </c>
      <c r="AP9" s="105"/>
      <c r="AQ9" s="105"/>
      <c r="AR9" s="104" t="s">
        <v>19</v>
      </c>
      <c r="AS9" s="104"/>
      <c r="AT9" s="104"/>
      <c r="AU9" s="105" t="s">
        <v>20</v>
      </c>
      <c r="AV9" s="105"/>
      <c r="AW9" s="105"/>
      <c r="AX9" s="104" t="s">
        <v>21</v>
      </c>
      <c r="AY9" s="104"/>
      <c r="AZ9" s="104"/>
      <c r="BA9" s="111" t="s">
        <v>22</v>
      </c>
      <c r="BB9" s="112" t="s">
        <v>23</v>
      </c>
      <c r="BC9" s="105" t="s">
        <v>24</v>
      </c>
      <c r="BD9" s="104" t="s">
        <v>25</v>
      </c>
      <c r="BE9" s="104"/>
      <c r="BF9" s="113"/>
    </row>
    <row r="10" spans="1:60" s="4" customFormat="1" ht="14.5" customHeight="1" x14ac:dyDescent="0.25">
      <c r="A10" s="114" t="s">
        <v>26</v>
      </c>
      <c r="B10" s="115" t="s">
        <v>27</v>
      </c>
      <c r="C10" s="116" t="s">
        <v>28</v>
      </c>
      <c r="D10" s="116" t="s">
        <v>29</v>
      </c>
      <c r="E10" s="117" t="s">
        <v>30</v>
      </c>
      <c r="F10" s="117" t="s">
        <v>31</v>
      </c>
      <c r="G10" s="117" t="s">
        <v>32</v>
      </c>
      <c r="H10" s="116" t="s">
        <v>33</v>
      </c>
      <c r="I10" s="118" t="s">
        <v>34</v>
      </c>
      <c r="J10" s="118" t="s">
        <v>35</v>
      </c>
      <c r="K10" s="117" t="s">
        <v>36</v>
      </c>
      <c r="L10" s="117" t="s">
        <v>37</v>
      </c>
      <c r="M10" s="117" t="s">
        <v>38</v>
      </c>
      <c r="N10" s="116" t="s">
        <v>39</v>
      </c>
      <c r="O10" s="116" t="s">
        <v>40</v>
      </c>
      <c r="P10" s="116" t="s">
        <v>41</v>
      </c>
      <c r="Q10" s="117" t="s">
        <v>42</v>
      </c>
      <c r="R10" s="117" t="s">
        <v>43</v>
      </c>
      <c r="S10" s="117" t="s">
        <v>44</v>
      </c>
      <c r="T10" s="116" t="s">
        <v>45</v>
      </c>
      <c r="U10" s="116" t="s">
        <v>46</v>
      </c>
      <c r="V10" s="116" t="s">
        <v>47</v>
      </c>
      <c r="W10" s="117" t="s">
        <v>48</v>
      </c>
      <c r="X10" s="119" t="s">
        <v>49</v>
      </c>
      <c r="Y10" s="119" t="s">
        <v>50</v>
      </c>
      <c r="Z10" s="120" t="s">
        <v>51</v>
      </c>
      <c r="AA10" s="120" t="s">
        <v>52</v>
      </c>
      <c r="AB10" s="120" t="s">
        <v>53</v>
      </c>
      <c r="AC10" s="119" t="s">
        <v>54</v>
      </c>
      <c r="AD10" s="119" t="s">
        <v>55</v>
      </c>
      <c r="AE10" s="119" t="s">
        <v>56</v>
      </c>
      <c r="AF10" s="120" t="s">
        <v>57</v>
      </c>
      <c r="AG10" s="120" t="s">
        <v>58</v>
      </c>
      <c r="AH10" s="120" t="s">
        <v>59</v>
      </c>
      <c r="AI10" s="119" t="s">
        <v>60</v>
      </c>
      <c r="AJ10" s="119" t="s">
        <v>61</v>
      </c>
      <c r="AK10" s="119" t="s">
        <v>62</v>
      </c>
      <c r="AL10" s="120" t="s">
        <v>63</v>
      </c>
      <c r="AM10" s="120" t="s">
        <v>64</v>
      </c>
      <c r="AN10" s="120" t="s">
        <v>65</v>
      </c>
      <c r="AO10" s="119" t="s">
        <v>66</v>
      </c>
      <c r="AP10" s="119" t="s">
        <v>67</v>
      </c>
      <c r="AQ10" s="119" t="s">
        <v>68</v>
      </c>
      <c r="AR10" s="120" t="s">
        <v>69</v>
      </c>
      <c r="AS10" s="120" t="s">
        <v>70</v>
      </c>
      <c r="AT10" s="120" t="s">
        <v>71</v>
      </c>
      <c r="AU10" s="119" t="s">
        <v>72</v>
      </c>
      <c r="AV10" s="119" t="s">
        <v>73</v>
      </c>
      <c r="AW10" s="119" t="s">
        <v>74</v>
      </c>
      <c r="AX10" s="120" t="s">
        <v>75</v>
      </c>
      <c r="AY10" s="120" t="s">
        <v>76</v>
      </c>
      <c r="AZ10" s="120" t="s">
        <v>77</v>
      </c>
      <c r="BA10" s="121" t="s">
        <v>78</v>
      </c>
      <c r="BB10" s="122" t="s">
        <v>79</v>
      </c>
      <c r="BC10" s="117" t="s">
        <v>80</v>
      </c>
      <c r="BD10" s="93" t="s">
        <v>81</v>
      </c>
      <c r="BE10" s="93" t="s">
        <v>82</v>
      </c>
    </row>
    <row r="11" spans="1:60" s="4" customFormat="1" ht="14.5" customHeight="1" x14ac:dyDescent="0.25">
      <c r="A11" s="123" t="s">
        <v>83</v>
      </c>
      <c r="B11" s="25" t="str">
        <f>IF(OR(C11="",D11=""),"",IFERROR(INDEX(Matrix!$A$2:$BJ$2,1,MATCH(D11&amp;C11,Matrix!$A$1:$BJ$1,0)),""))</f>
        <v/>
      </c>
      <c r="C11" s="25"/>
      <c r="D11" s="124"/>
      <c r="E11" s="27">
        <f>IF(OR(F11="",G11=""),"",IFERROR(INDEX(Matrix!$A$2:$BJ$2,1,MATCH(G11&amp;F11,Matrix!$A$1:$BJ$1,0)),""))</f>
        <v>46</v>
      </c>
      <c r="F11" s="32">
        <v>4</v>
      </c>
      <c r="G11" s="125" t="s">
        <v>84</v>
      </c>
      <c r="H11" s="33">
        <f>IF(OR(I11="",J11=""),"",IFERROR(INDEX(Matrix!$A$2:$BJ$2,1,MATCH(J11&amp;I11,Matrix!$A$1:$BJ$1,0)),""))</f>
        <v>49</v>
      </c>
      <c r="I11" s="32">
        <v>9</v>
      </c>
      <c r="J11" s="126" t="s">
        <v>85</v>
      </c>
      <c r="K11" s="127" t="str">
        <f>IF(OR(L11="",M11=""),"",IFERROR(INDEX(Matrix!$A$2:$BJ$2,1,MATCH(M11&amp;L11,Matrix!$A$1:$BJ$1,0)),""))</f>
        <v/>
      </c>
      <c r="L11" s="27"/>
      <c r="M11" s="27"/>
      <c r="N11" s="26">
        <f>IF(OR(O11="",P11=""),"",IFERROR(INDEX(Matrix!$A$2:$BJ$2,1,MATCH(P11&amp;O11,Matrix!$A$1:$BJ$1,0)),""))</f>
        <v>51</v>
      </c>
      <c r="O11" s="31">
        <v>7</v>
      </c>
      <c r="P11" s="126" t="s">
        <v>85</v>
      </c>
      <c r="Q11" s="30">
        <f>IF(OR(R11="",S11=""),"",IFERROR(INDEX(Matrix!$A$2:$BJ$2,1,MATCH(S11&amp;R11,Matrix!$A$1:$BJ$1,0)),""))</f>
        <v>40</v>
      </c>
      <c r="R11" s="31">
        <v>3</v>
      </c>
      <c r="S11" s="128" t="s">
        <v>86</v>
      </c>
      <c r="T11" s="129" t="str">
        <f>IF(OR(U11="",V11=""),"",IFERROR(INDEX(Matrix!$A$2:$BJ$2,1,MATCH(V11&amp;U11,Matrix!$A$1:$BJ$1,0)),""))</f>
        <v/>
      </c>
      <c r="U11" s="130"/>
      <c r="V11" s="131"/>
      <c r="W11" s="129">
        <f>IF(OR(X11="",Y11=""),"",IFERROR(INDEX(Matrix!$A$2:$BJ$2,1,MATCH(Y11&amp;X11,Matrix!$A$1:$BJ$1,0)),""))</f>
        <v>53</v>
      </c>
      <c r="X11" s="132">
        <v>5</v>
      </c>
      <c r="Y11" s="126" t="s">
        <v>85</v>
      </c>
      <c r="Z11" s="133">
        <f>IF(OR(AA11="",AB11=""),"",IFERROR(INDEX(Matrix!$A$2:$BJ$2,1,MATCH(AB11&amp;AA11,Matrix!$A$1:$BJ$1,0)),""))</f>
        <v>54</v>
      </c>
      <c r="AA11" s="132">
        <v>4</v>
      </c>
      <c r="AB11" s="80" t="s">
        <v>85</v>
      </c>
      <c r="AC11" s="133" t="str">
        <f>IF(OR(AD11="",AE11=""),"",IFERROR(INDEX(Matrix!$A$2:$BJ$2,1,MATCH(AE11&amp;AD11,Matrix!$A$1:$BJ$1,0)),""))</f>
        <v/>
      </c>
      <c r="AD11" s="132"/>
      <c r="AE11" s="131"/>
      <c r="AF11" s="133">
        <f>IF(OR(AG11="",AH11=""),"",IFERROR(INDEX(Matrix!$A$2:$BJ$2,1,MATCH(AH11&amp;AG11,Matrix!$A$1:$BJ$1,0)),""))</f>
        <v>52</v>
      </c>
      <c r="AG11" s="132">
        <v>6</v>
      </c>
      <c r="AH11" s="80" t="s">
        <v>85</v>
      </c>
      <c r="AI11" s="133">
        <f>IF(OR(AJ11="",AK11=""),"",IFERROR(INDEX(Matrix!$A$2:$BJ$2,1,MATCH(AK11&amp;AJ11,Matrix!$A$1:$BJ$1,0)),""))</f>
        <v>52</v>
      </c>
      <c r="AJ11" s="132">
        <v>6</v>
      </c>
      <c r="AK11" s="80" t="s">
        <v>85</v>
      </c>
      <c r="AL11" s="133">
        <f>IF(OR(AM11="",AN11=""),"",IFERROR(INDEX(Matrix!$A$2:$BJ$2,1,MATCH(AN11&amp;AM11,Matrix!$A$1:$BJ$1,0)),""))</f>
        <v>44</v>
      </c>
      <c r="AM11" s="132">
        <v>6</v>
      </c>
      <c r="AN11" s="78" t="s">
        <v>84</v>
      </c>
      <c r="AO11" s="133">
        <f>IF(OR(AP11="",AQ11=""),"",IFERROR(INDEX(Matrix!$A$2:$BJ$2,1,MATCH(AQ11&amp;AP11,Matrix!$A$1:$BJ$1,0)),""))</f>
        <v>56</v>
      </c>
      <c r="AP11" s="134">
        <v>3</v>
      </c>
      <c r="AQ11" s="126" t="s">
        <v>85</v>
      </c>
      <c r="AR11" s="133">
        <f>IF(OR(AS11="",AT11=""),"",IFERROR(INDEX(Matrix!$A$2:$BJ$2,1,MATCH(AT11&amp;AS11,Matrix!$A$1:$BJ$1,0)),""))</f>
        <v>56</v>
      </c>
      <c r="AS11" s="134">
        <v>3</v>
      </c>
      <c r="AT11" s="126" t="s">
        <v>85</v>
      </c>
      <c r="AU11" s="133">
        <v>52</v>
      </c>
      <c r="AV11" s="134">
        <v>6</v>
      </c>
      <c r="AW11" s="101">
        <v>8</v>
      </c>
      <c r="AX11" s="133" t="str">
        <f>IF(OR(AY11="",AZ11=""),"",IFERROR(INDEX(Matrix!$A$2:$BJ$2,1,MATCH(AZ11&amp;AY11,Matrix!$A$1:$BJ$1,0)),""))</f>
        <v/>
      </c>
      <c r="AY11" s="134"/>
      <c r="AZ11" s="131"/>
      <c r="BA11" s="135">
        <f t="shared" ref="BA11:BA21" si="0">SUM(B11,E11,H11,K11,N11,Q11,T11,W11,Z11,AC11,AF11,AI11,AL11,AO11,AR11,AU11,AX11)</f>
        <v>605</v>
      </c>
      <c r="BB11" s="59">
        <f t="array" ref="BB11">SUM(IFERROR(LARGE((B11,E11,H11,K11,N11,Q11,T11,W11,Z11,AC11,AF11,AI11,AL11,AO11,AR11,AU11,AX11),{1,2,3,4,5,6,7,8,9,10}),0))</f>
        <v>521</v>
      </c>
      <c r="BC11" s="62">
        <f t="shared" ref="BC11:BC21" si="1">MIN(IF(BA11&lt;&gt;0,BA11),IF(BB11&lt;&gt;0,BB11))</f>
        <v>521</v>
      </c>
      <c r="BD11" s="96"/>
      <c r="BE11" s="94"/>
    </row>
    <row r="12" spans="1:60" s="4" customFormat="1" ht="14.5" customHeight="1" x14ac:dyDescent="0.25">
      <c r="A12" s="123" t="s">
        <v>87</v>
      </c>
      <c r="B12" s="26">
        <f>IF(OR(C12="",D12=""),"",IFERROR(INDEX(Matrix!$A$2:$BJ$2,1,MATCH(D12&amp;C12,Matrix!$A$1:$BJ$1,0)),""))</f>
        <v>60</v>
      </c>
      <c r="C12" s="26">
        <v>1</v>
      </c>
      <c r="D12" s="126" t="s">
        <v>85</v>
      </c>
      <c r="E12" s="129">
        <f>IF(OR(F12="",G12=""),"",IFERROR(INDEX(Matrix!$A$2:$BJ$2,1,MATCH(G12&amp;F12,Matrix!$A$1:$BJ$1,0)),""))</f>
        <v>54</v>
      </c>
      <c r="F12" s="130">
        <v>4</v>
      </c>
      <c r="G12" s="126" t="s">
        <v>85</v>
      </c>
      <c r="H12" s="129">
        <f>IF(OR(I12="",J12=""),"",IFERROR(INDEX(Matrix!$A$2:$BJ$2,1,MATCH(J12&amp;I12,Matrix!$A$1:$BJ$1,0)),""))</f>
        <v>50</v>
      </c>
      <c r="I12" s="130">
        <v>2</v>
      </c>
      <c r="J12" s="125" t="s">
        <v>84</v>
      </c>
      <c r="K12" s="129" t="str">
        <f>IF(OR(L12="",M12=""),"",IFERROR(INDEX(Matrix!$A$2:$BJ$2,1,MATCH(M12&amp;L12,Matrix!$A$1:$BJ$1,0)),""))</f>
        <v/>
      </c>
      <c r="L12" s="131"/>
      <c r="M12" s="131"/>
      <c r="N12" s="131">
        <f>IF(OR(O12="",P12=""),"",IFERROR(INDEX(Matrix!$A$2:$BJ$2,1,MATCH(P12&amp;O12,Matrix!$A$1:$BJ$1,0)),""))</f>
        <v>36</v>
      </c>
      <c r="O12" s="130">
        <v>6</v>
      </c>
      <c r="P12" s="128" t="s">
        <v>86</v>
      </c>
      <c r="Q12" s="30">
        <f>IF(OR(R12="",S12=""),"",IFERROR(INDEX(Matrix!$A$2:$BJ$2,1,MATCH(S12&amp;R12,Matrix!$A$1:$BJ$1,0)),""))</f>
        <v>60</v>
      </c>
      <c r="R12" s="31">
        <v>1</v>
      </c>
      <c r="S12" s="136" t="s">
        <v>85</v>
      </c>
      <c r="T12" s="129">
        <f>IF(OR(U12="",V12=""),"",IFERROR(INDEX(Matrix!$A$2:$BJ$2,1,MATCH(V12&amp;U12,Matrix!$A$1:$BJ$1,0)),""))</f>
        <v>60</v>
      </c>
      <c r="U12" s="130">
        <v>1</v>
      </c>
      <c r="V12" s="136" t="s">
        <v>85</v>
      </c>
      <c r="W12" s="129">
        <f>IF(OR(X12="",Y12=""),"",IFERROR(INDEX(Matrix!$A$2:$BJ$2,1,MATCH(Y12&amp;X12,Matrix!$A$1:$BJ$1,0)),""))</f>
        <v>54</v>
      </c>
      <c r="X12" s="130">
        <v>4</v>
      </c>
      <c r="Y12" s="136" t="s">
        <v>85</v>
      </c>
      <c r="Z12" s="133">
        <f>IF(OR(AA12="",AB12=""),"",IFERROR(INDEX(Matrix!$A$2:$BJ$2,1,MATCH(AB12&amp;AA12,Matrix!$A$1:$BJ$1,0)),""))</f>
        <v>60</v>
      </c>
      <c r="AA12" s="130">
        <v>1</v>
      </c>
      <c r="AB12" s="80" t="s">
        <v>85</v>
      </c>
      <c r="AC12" s="129" t="str">
        <f>IF(OR(AD12="",AE12=""),"",IFERROR(INDEX(Matrix!$A$2:$BJ$2,1,MATCH(AE12&amp;AD12,Matrix!$A$1:$BJ$1,0)),""))</f>
        <v/>
      </c>
      <c r="AD12" s="130"/>
      <c r="AE12" s="131"/>
      <c r="AF12" s="129">
        <f>IF(OR(AG12="",AH12=""),"",IFERROR(INDEX(Matrix!$A$2:$BJ$2,1,MATCH(AH12&amp;AG12,Matrix!$A$1:$BJ$1,0)),""))</f>
        <v>58</v>
      </c>
      <c r="AG12" s="130">
        <v>2</v>
      </c>
      <c r="AH12" s="80" t="s">
        <v>85</v>
      </c>
      <c r="AI12" s="133">
        <f>IF(OR(AJ12="",AK12=""),"",IFERROR(INDEX(Matrix!$A$2:$BJ$2,1,MATCH(AK12&amp;AJ12,Matrix!$A$1:$BJ$1,0)),""))</f>
        <v>53</v>
      </c>
      <c r="AJ12" s="130">
        <v>5</v>
      </c>
      <c r="AK12" s="80" t="s">
        <v>85</v>
      </c>
      <c r="AL12" s="133">
        <f>IF(OR(AM12="",AN12=""),"",IFERROR(INDEX(Matrix!$A$2:$BJ$2,1,MATCH(AN12&amp;AM12,Matrix!$A$1:$BJ$1,0)),""))</f>
        <v>50</v>
      </c>
      <c r="AM12" s="130">
        <v>2</v>
      </c>
      <c r="AN12" s="186" t="s">
        <v>84</v>
      </c>
      <c r="AO12" s="133">
        <f>IF(OR(AP12="",AQ12=""),"",IFERROR(INDEX(Matrix!$A$2:$BJ$2,1,MATCH(AQ12&amp;AP12,Matrix!$A$1:$BJ$1,0)),""))</f>
        <v>50</v>
      </c>
      <c r="AP12" s="131">
        <v>8</v>
      </c>
      <c r="AQ12" s="126" t="s">
        <v>85</v>
      </c>
      <c r="AR12" s="133">
        <f>IF(OR(AS12="",AT12=""),"",IFERROR(INDEX(Matrix!$A$2:$BJ$2,1,MATCH(AT12&amp;AS12,Matrix!$A$1:$BJ$1,0)),""))</f>
        <v>53</v>
      </c>
      <c r="AS12" s="131">
        <v>5</v>
      </c>
      <c r="AT12" s="126" t="s">
        <v>85</v>
      </c>
      <c r="AU12" s="133">
        <v>50</v>
      </c>
      <c r="AV12" s="131">
        <v>8</v>
      </c>
      <c r="AW12" s="101">
        <v>4</v>
      </c>
      <c r="AX12" s="133">
        <v>52</v>
      </c>
      <c r="AY12" s="131">
        <v>6</v>
      </c>
      <c r="AZ12" s="101">
        <v>8</v>
      </c>
      <c r="BA12" s="135">
        <f t="shared" si="0"/>
        <v>800</v>
      </c>
      <c r="BB12" s="59">
        <f t="array" ref="BB12">SUM(IFERROR(LARGE((B12,E12,H12,K12,N12,Q12,T12,W12,Z12,AC12,AF12,AI12,AL12,AO12,AR12,AU12,AX12),{1,2,3,4,5,6,7,8,9,10}),0))</f>
        <v>564</v>
      </c>
      <c r="BC12" s="62">
        <f t="shared" si="1"/>
        <v>564</v>
      </c>
      <c r="BD12" s="97"/>
      <c r="BE12" s="94"/>
    </row>
    <row r="13" spans="1:60" s="4" customFormat="1" ht="14.5" customHeight="1" x14ac:dyDescent="0.25">
      <c r="A13" s="123" t="s">
        <v>88</v>
      </c>
      <c r="B13" s="26">
        <f>IF(OR(C13="",D13=""),"",IFERROR(INDEX(Matrix!$A$2:$BJ$2,1,MATCH(D13&amp;C13,Matrix!$A$1:$BJ$1,0)),""))</f>
        <v>44</v>
      </c>
      <c r="C13" s="26">
        <v>1</v>
      </c>
      <c r="D13" s="128" t="s">
        <v>86</v>
      </c>
      <c r="E13" s="129">
        <f>IF(OR(F13="",G13=""),"",IFERROR(INDEX(Matrix!$A$2:$BJ$2,1,MATCH(G13&amp;F13,Matrix!$A$1:$BJ$1,0)),""))</f>
        <v>53</v>
      </c>
      <c r="F13" s="130">
        <v>5</v>
      </c>
      <c r="G13" s="126" t="s">
        <v>85</v>
      </c>
      <c r="H13" s="129">
        <f>IF(OR(I13="",J13=""),"",IFERROR(INDEX(Matrix!$A$2:$BJ$2,1,MATCH(J13&amp;I13,Matrix!$A$1:$BJ$1,0)),""))</f>
        <v>45</v>
      </c>
      <c r="I13" s="130">
        <v>5</v>
      </c>
      <c r="J13" s="125" t="s">
        <v>84</v>
      </c>
      <c r="K13" s="129" t="str">
        <f>IF(OR(L13="",M13=""),"",IFERROR(INDEX(Matrix!$A$2:$BJ$2,1,MATCH(M13&amp;L13,Matrix!$A$1:$BJ$1,0)),""))</f>
        <v/>
      </c>
      <c r="L13" s="131"/>
      <c r="M13" s="131"/>
      <c r="N13" s="131">
        <f>IF(OR(O13="",P13=""),"",IFERROR(INDEX(Matrix!$A$2:$BJ$2,1,MATCH(P13&amp;O13,Matrix!$A$1:$BJ$1,0)),""))</f>
        <v>37</v>
      </c>
      <c r="O13" s="130">
        <v>5</v>
      </c>
      <c r="P13" s="128" t="s">
        <v>86</v>
      </c>
      <c r="Q13" s="30">
        <f>IF(OR(R13="",S13=""),"",IFERROR(INDEX(Matrix!$A$2:$BJ$2,1,MATCH(S13&amp;R13,Matrix!$A$1:$BJ$1,0)),""))</f>
        <v>56</v>
      </c>
      <c r="R13" s="31">
        <v>3</v>
      </c>
      <c r="S13" s="188" t="s">
        <v>85</v>
      </c>
      <c r="T13" s="169">
        <f>IF(OR(U13="",V13=""),"",IFERROR(INDEX(Matrix!$A$2:$BJ$2,1,MATCH(V13&amp;U13,Matrix!$A$1:$BJ$1,0)),""))</f>
        <v>54</v>
      </c>
      <c r="U13" s="168">
        <v>4</v>
      </c>
      <c r="V13" s="188" t="s">
        <v>85</v>
      </c>
      <c r="W13" s="129" t="str">
        <f>IF(OR(X13="",Y13=""),"",IFERROR(INDEX(Matrix!$A$2:$BJ$2,1,MATCH(Y13&amp;X13,Matrix!$A$1:$BJ$1,0)),""))</f>
        <v/>
      </c>
      <c r="X13" s="130"/>
      <c r="Y13" s="131"/>
      <c r="Z13" s="133">
        <f>IF(OR(AA13="",AB13=""),"",IFERROR(INDEX(Matrix!$A$2:$BJ$2,1,MATCH(AB13&amp;AA13,Matrix!$A$1:$BJ$1,0)),""))</f>
        <v>56</v>
      </c>
      <c r="AA13" s="130">
        <v>3</v>
      </c>
      <c r="AB13" s="80" t="s">
        <v>85</v>
      </c>
      <c r="AC13" s="129">
        <f>IF(OR(AD13="",AE13=""),"",IFERROR(INDEX(Matrix!$A$2:$BJ$2,1,MATCH(AE13&amp;AD13,Matrix!$A$1:$BJ$1,0)),""))</f>
        <v>13</v>
      </c>
      <c r="AD13" s="130">
        <v>5</v>
      </c>
      <c r="AE13" s="137" t="s">
        <v>89</v>
      </c>
      <c r="AF13" s="129">
        <f>IF(OR(AG13="",AH13=""),"",IFERROR(INDEX(Matrix!$A$2:$BJ$2,1,MATCH(AH13&amp;AG13,Matrix!$A$1:$BJ$1,0)),""))</f>
        <v>54</v>
      </c>
      <c r="AG13" s="130">
        <v>4</v>
      </c>
      <c r="AH13" s="80" t="s">
        <v>85</v>
      </c>
      <c r="AI13" s="133" t="str">
        <f>IF(OR(AJ13="",AK13=""),"",IFERROR(INDEX(Matrix!$A$2:$BJ$2,1,MATCH(AK13&amp;AJ13,Matrix!$A$1:$BJ$1,0)),""))</f>
        <v/>
      </c>
      <c r="AJ13" s="130"/>
      <c r="AK13" s="77"/>
      <c r="AL13" s="133" t="str">
        <f>IF(OR(AM13="",AN13=""),"",IFERROR(INDEX(Matrix!$A$2:$BJ$2,1,MATCH(AN13&amp;AM13,Matrix!$A$1:$BJ$1,0)),""))</f>
        <v/>
      </c>
      <c r="AM13" s="130"/>
      <c r="AN13" s="138"/>
      <c r="AO13" s="133">
        <f>IF(OR(AP13="",AQ13=""),"",IFERROR(INDEX(Matrix!$A$2:$BJ$2,1,MATCH(AQ13&amp;AP13,Matrix!$A$1:$BJ$1,0)),""))</f>
        <v>28</v>
      </c>
      <c r="AP13" s="131">
        <v>6</v>
      </c>
      <c r="AQ13" s="75" t="s">
        <v>90</v>
      </c>
      <c r="AR13" s="133">
        <f>IF(OR(AS13="",AT13=""),"",IFERROR(INDEX(Matrix!$A$2:$BJ$2,1,MATCH(AT13&amp;AS13,Matrix!$A$1:$BJ$1,0)),""))</f>
        <v>32</v>
      </c>
      <c r="AS13" s="131">
        <v>3</v>
      </c>
      <c r="AT13" s="75" t="s">
        <v>90</v>
      </c>
      <c r="AU13" s="133">
        <v>58</v>
      </c>
      <c r="AV13" s="131">
        <v>2</v>
      </c>
      <c r="AW13" s="101">
        <v>3</v>
      </c>
      <c r="AX13" s="133" t="str">
        <f>IF(OR(AY13="",AZ13=""),"",IFERROR(INDEX(Matrix!$A$2:$BJ$2,1,MATCH(AZ13&amp;AY13,Matrix!$A$1:$BJ$1,0)),""))</f>
        <v/>
      </c>
      <c r="AY13" s="131"/>
      <c r="AZ13" s="131"/>
      <c r="BA13" s="135">
        <f t="shared" si="0"/>
        <v>530</v>
      </c>
      <c r="BB13" s="59">
        <f t="array" ref="BB13">SUM(IFERROR(LARGE((B13,E13,H13,K13,N13,Q13,T13,W13,Z13,AC13,AF13,AI13,AL13,AO13,AR13,AU13,AX13),{1,2,3,4,5,6,7,8,9,10}),0))</f>
        <v>489</v>
      </c>
      <c r="BC13" s="62">
        <f t="shared" si="1"/>
        <v>489</v>
      </c>
      <c r="BD13" s="97"/>
      <c r="BE13" s="94"/>
    </row>
    <row r="14" spans="1:60" s="4" customFormat="1" ht="14.5" customHeight="1" x14ac:dyDescent="0.25">
      <c r="A14" s="123" t="s">
        <v>91</v>
      </c>
      <c r="B14" s="26">
        <f>IF(OR(C14="",D14=""),"",IFERROR(INDEX(Matrix!$A$2:$BJ$2,1,MATCH(D14&amp;C14,Matrix!$A$1:$BJ$1,0)),""))</f>
        <v>53</v>
      </c>
      <c r="C14" s="26">
        <v>5</v>
      </c>
      <c r="D14" s="126" t="s">
        <v>85</v>
      </c>
      <c r="E14" s="129">
        <f>IF(OR(F14="",G14=""),"",IFERROR(INDEX(Matrix!$A$2:$BJ$2,1,MATCH(G14&amp;F14,Matrix!$A$1:$BJ$1,0)),""))</f>
        <v>60</v>
      </c>
      <c r="F14" s="130">
        <v>1</v>
      </c>
      <c r="G14" s="126" t="s">
        <v>85</v>
      </c>
      <c r="H14" s="129">
        <f>IF(OR(I14="",J14=""),"",IFERROR(INDEX(Matrix!$A$2:$BJ$2,1,MATCH(J14&amp;I14,Matrix!$A$1:$BJ$1,0)),""))</f>
        <v>58</v>
      </c>
      <c r="I14" s="130">
        <v>2</v>
      </c>
      <c r="J14" s="126" t="s">
        <v>85</v>
      </c>
      <c r="K14" s="129" t="str">
        <f>IF(OR(L14="",M14=""),"",IFERROR(INDEX(Matrix!$A$2:$BJ$2,1,MATCH(M14&amp;L14,Matrix!$A$1:$BJ$1,0)),""))</f>
        <v/>
      </c>
      <c r="L14" s="131"/>
      <c r="M14" s="131"/>
      <c r="N14" s="131">
        <f>IF(OR(O14="",P14=""),"",IFERROR(INDEX(Matrix!$A$2:$BJ$2,1,MATCH(P14&amp;O14,Matrix!$A$1:$BJ$1,0)),""))</f>
        <v>53</v>
      </c>
      <c r="O14" s="130">
        <v>5</v>
      </c>
      <c r="P14" s="126" t="s">
        <v>85</v>
      </c>
      <c r="Q14" s="30">
        <f>IF(OR(R14="",S14=""),"",IFERROR(INDEX(Matrix!$A$2:$BJ$2,1,MATCH(S14&amp;R14,Matrix!$A$1:$BJ$1,0)),""))</f>
        <v>54</v>
      </c>
      <c r="R14" s="130">
        <v>4</v>
      </c>
      <c r="S14" s="189" t="s">
        <v>85</v>
      </c>
      <c r="T14" s="190">
        <f>IF(OR(U14="",V14=""),"",IFERROR(INDEX(Matrix!$A$2:$BJ$2,1,MATCH(V14&amp;U14,Matrix!$A$1:$BJ$1,0)),""))</f>
        <v>52</v>
      </c>
      <c r="U14" s="190">
        <v>6</v>
      </c>
      <c r="V14" s="191" t="s">
        <v>85</v>
      </c>
      <c r="W14" s="129" t="str">
        <f>IF(OR(X14="",Y14=""),"",IFERROR(INDEX(Matrix!$A$2:$BJ$2,1,MATCH(Y14&amp;X14,Matrix!$A$1:$BJ$1,0)),""))</f>
        <v/>
      </c>
      <c r="X14" s="130"/>
      <c r="Y14" s="139"/>
      <c r="Z14" s="133">
        <f>IF(OR(AA14="",AB14=""),"",IFERROR(INDEX(Matrix!$A$2:$BJ$2,1,MATCH(AB14&amp;AA14,Matrix!$A$1:$BJ$1,0)),""))</f>
        <v>53</v>
      </c>
      <c r="AA14" s="130">
        <v>5</v>
      </c>
      <c r="AB14" s="80" t="s">
        <v>85</v>
      </c>
      <c r="AC14" s="129" t="str">
        <f>IF(OR(AD14="",AE14=""),"",IFERROR(INDEX(Matrix!$A$2:$BJ$2,1,MATCH(AE14&amp;AD14,Matrix!$A$1:$BJ$1,0)),""))</f>
        <v/>
      </c>
      <c r="AD14" s="130"/>
      <c r="AE14" s="138"/>
      <c r="AF14" s="129">
        <f>IF(OR(AG14="",AH14=""),"",IFERROR(INDEX(Matrix!$A$2:$BJ$2,1,MATCH(AH14&amp;AG14,Matrix!$A$1:$BJ$1,0)),""))</f>
        <v>56</v>
      </c>
      <c r="AG14" s="130">
        <v>3</v>
      </c>
      <c r="AH14" s="80" t="s">
        <v>85</v>
      </c>
      <c r="AI14" s="133">
        <f>IF(OR(AJ14="",AK14=""),"",IFERROR(INDEX(Matrix!$A$2:$BJ$2,1,MATCH(AK14&amp;AJ14,Matrix!$A$1:$BJ$1,0)),""))</f>
        <v>58</v>
      </c>
      <c r="AJ14" s="130">
        <v>2</v>
      </c>
      <c r="AK14" s="81" t="s">
        <v>85</v>
      </c>
      <c r="AL14" s="133" t="str">
        <f>IF(OR(AM14="",AN14=""),"",IFERROR(INDEX(Matrix!$A$2:$BJ$2,1,MATCH(AN14&amp;AM14,Matrix!$A$1:$BJ$1,0)),""))</f>
        <v/>
      </c>
      <c r="AM14" s="130"/>
      <c r="AN14" s="131"/>
      <c r="AO14" s="133" t="str">
        <f>IF(OR(AP14="",AQ14=""),"",IFERROR(INDEX(Matrix!$A$2:$BJ$2,1,MATCH(AQ14&amp;AP14,Matrix!$A$1:$BJ$1,0)),""))</f>
        <v/>
      </c>
      <c r="AP14" s="131"/>
      <c r="AQ14" s="138"/>
      <c r="AR14" s="133" t="str">
        <f>IF(OR(AS14="",AT14=""),"",IFERROR(INDEX(Matrix!$A$2:$BJ$2,1,MATCH(AT14&amp;AS14,Matrix!$A$1:$BJ$1,0)),""))</f>
        <v/>
      </c>
      <c r="AS14" s="131"/>
      <c r="AT14" s="138"/>
      <c r="AU14" s="133">
        <v>56</v>
      </c>
      <c r="AV14" s="131">
        <v>3</v>
      </c>
      <c r="AW14" s="101">
        <v>8</v>
      </c>
      <c r="AX14" s="133">
        <v>58</v>
      </c>
      <c r="AY14" s="131">
        <v>2</v>
      </c>
      <c r="AZ14" s="101">
        <v>8</v>
      </c>
      <c r="BA14" s="135">
        <f t="shared" si="0"/>
        <v>611</v>
      </c>
      <c r="BB14" s="59">
        <f t="array" ref="BB14">SUM(IFERROR(LARGE((B14,E14,H14,K14,N14,Q14,T14,W14,Z14,AC14,AF14,AI14,AL14,AO14,AR14,AU14,AX14),{1,2,3,4,5,6,7,8,9,10}),0))</f>
        <v>559</v>
      </c>
      <c r="BC14" s="62">
        <f t="shared" si="1"/>
        <v>559</v>
      </c>
      <c r="BD14" s="97"/>
      <c r="BE14" s="94"/>
    </row>
    <row r="15" spans="1:60" s="4" customFormat="1" ht="14.5" customHeight="1" x14ac:dyDescent="0.25">
      <c r="A15" s="123" t="s">
        <v>92</v>
      </c>
      <c r="B15" s="26">
        <f>IF(OR(C15="",D15=""),"",IFERROR(INDEX(Matrix!$A$2:$BJ$2,1,MATCH(D15&amp;C15,Matrix!$A$1:$BJ$1,0)),""))</f>
        <v>50</v>
      </c>
      <c r="C15" s="26">
        <v>2</v>
      </c>
      <c r="D15" s="77" t="s">
        <v>84</v>
      </c>
      <c r="E15" s="129" t="str">
        <f>IF(OR(F15="",G15=""),"",IFERROR(INDEX(Matrix!$A$2:$BJ$2,1,MATCH(G15&amp;F15,Matrix!$A$1:$BJ$1,0)),""))</f>
        <v/>
      </c>
      <c r="F15" s="130"/>
      <c r="G15" s="77"/>
      <c r="H15" s="129">
        <f>IF(OR(I15="",J15=""),"",IFERROR(INDEX(Matrix!$A$2:$BJ$2,1,MATCH(J15&amp;I15,Matrix!$A$1:$BJ$1,0)),""))</f>
        <v>26</v>
      </c>
      <c r="I15" s="130">
        <v>8</v>
      </c>
      <c r="J15" s="77" t="s">
        <v>90</v>
      </c>
      <c r="K15" s="129" t="str">
        <f>IF(OR(L15="",M15=""),"",IFERROR(INDEX(Matrix!$A$2:$BJ$2,1,MATCH(M15&amp;L15,Matrix!$A$1:$BJ$1,0)),""))</f>
        <v/>
      </c>
      <c r="L15" s="131"/>
      <c r="M15" s="131"/>
      <c r="N15" s="131">
        <f>IF(OR(O15="",P15=""),"",IFERROR(INDEX(Matrix!$A$2:$BJ$2,1,MATCH(P15&amp;O15,Matrix!$A$1:$BJ$1,0)),""))</f>
        <v>45</v>
      </c>
      <c r="O15" s="130">
        <v>5</v>
      </c>
      <c r="P15" s="77" t="s">
        <v>84</v>
      </c>
      <c r="Q15" s="30">
        <f>IF(OR(R15="",S15=""),"",IFERROR(INDEX(Matrix!$A$2:$BJ$2,1,MATCH(S15&amp;R15,Matrix!$A$1:$BJ$1,0)),""))</f>
        <v>53</v>
      </c>
      <c r="R15" s="31">
        <v>5</v>
      </c>
      <c r="S15" s="189" t="s">
        <v>85</v>
      </c>
      <c r="T15" s="190">
        <f>IF(OR(U15="",V15=""),"",IFERROR(INDEX(Matrix!$A$2:$BJ$2,1,MATCH(V15&amp;U15,Matrix!$A$1:$BJ$1,0)),""))</f>
        <v>58</v>
      </c>
      <c r="U15" s="190">
        <v>2</v>
      </c>
      <c r="V15" s="192" t="s">
        <v>85</v>
      </c>
      <c r="W15" s="129" t="str">
        <f>IF(OR(X15="",Y15=""),"",IFERROR(INDEX(Matrix!$A$2:$BJ$2,1,MATCH(Y15&amp;X15,Matrix!$A$1:$BJ$1,0)),""))</f>
        <v/>
      </c>
      <c r="X15" s="130"/>
      <c r="Y15" s="131"/>
      <c r="Z15" s="133">
        <f>IF(OR(AA15="",AB15=""),"",IFERROR(INDEX(Matrix!$A$2:$BJ$2,1,MATCH(AB15&amp;AA15,Matrix!$A$1:$BJ$1,0)),""))</f>
        <v>45</v>
      </c>
      <c r="AA15" s="130">
        <v>5</v>
      </c>
      <c r="AB15" s="77" t="s">
        <v>84</v>
      </c>
      <c r="AC15" s="129">
        <f>IF(OR(AD15="",AE15=""),"",IFERROR(INDEX(Matrix!$A$2:$BJ$2,1,MATCH(AE15&amp;AD15,Matrix!$A$1:$BJ$1,0)),""))</f>
        <v>35</v>
      </c>
      <c r="AD15" s="130">
        <v>7</v>
      </c>
      <c r="AE15" s="78" t="s">
        <v>86</v>
      </c>
      <c r="AF15" s="129">
        <f>IF(OR(AG15="",AH15=""),"",IFERROR(INDEX(Matrix!$A$2:$BJ$2,1,MATCH(AH15&amp;AG15,Matrix!$A$1:$BJ$1,0)),""))</f>
        <v>37</v>
      </c>
      <c r="AG15" s="130">
        <v>5</v>
      </c>
      <c r="AH15" s="77" t="s">
        <v>86</v>
      </c>
      <c r="AI15" s="133">
        <f>IF(OR(AJ15="",AK15=""),"",IFERROR(INDEX(Matrix!$A$2:$BJ$2,1,MATCH(AK15&amp;AJ15,Matrix!$A$1:$BJ$1,0)),""))</f>
        <v>48</v>
      </c>
      <c r="AJ15" s="130">
        <v>3</v>
      </c>
      <c r="AK15" s="77" t="s">
        <v>84</v>
      </c>
      <c r="AL15" s="133" t="str">
        <f>IF(OR(AM15="",AN15=""),"",IFERROR(INDEX(Matrix!$A$2:$BJ$2,1,MATCH(AN15&amp;AM15,Matrix!$A$1:$BJ$1,0)),""))</f>
        <v/>
      </c>
      <c r="AM15" s="130"/>
      <c r="AN15" s="138"/>
      <c r="AO15" s="133">
        <f>IF(OR(AP15="",AQ15=""),"",IFERROR(INDEX(Matrix!$A$2:$BJ$2,1,MATCH(AQ15&amp;AP15,Matrix!$A$1:$BJ$1,0)),""))</f>
        <v>52</v>
      </c>
      <c r="AP15" s="131">
        <v>6</v>
      </c>
      <c r="AQ15" s="77" t="s">
        <v>85</v>
      </c>
      <c r="AR15" s="133">
        <f>IF(OR(AS15="",AT15=""),"",IFERROR(INDEX(Matrix!$A$2:$BJ$2,1,MATCH(AT15&amp;AS15,Matrix!$A$1:$BJ$1,0)),""))</f>
        <v>43</v>
      </c>
      <c r="AS15" s="131">
        <v>7</v>
      </c>
      <c r="AT15" s="78" t="s">
        <v>84</v>
      </c>
      <c r="AU15" s="133">
        <v>49</v>
      </c>
      <c r="AV15" s="131">
        <v>9</v>
      </c>
      <c r="AW15" s="101">
        <v>3</v>
      </c>
      <c r="AX15" s="133" t="str">
        <f>IF(OR(AY15="",AZ15=""),"",IFERROR(INDEX(Matrix!$A$2:$BJ$2,1,MATCH(AZ15&amp;AY15,Matrix!$A$1:$BJ$1,0)),""))</f>
        <v/>
      </c>
      <c r="AY15" s="131"/>
      <c r="AZ15" s="131"/>
      <c r="BA15" s="135">
        <f t="shared" si="0"/>
        <v>541</v>
      </c>
      <c r="BB15" s="59">
        <f t="array" ref="BB15">SUM(IFERROR(LARGE((B15,E15,H15,K15,N15,Q15,T15,W15,Z15,AC15,AF15,AI15,AL15,AO15,AR15,AU15,AX15),{1,2,3,4,5,6,7,8,9,10}),0))</f>
        <v>480</v>
      </c>
      <c r="BC15" s="62">
        <f t="shared" si="1"/>
        <v>480</v>
      </c>
      <c r="BD15" s="97"/>
      <c r="BE15" s="94"/>
    </row>
    <row r="16" spans="1:60" s="4" customFormat="1" ht="14.5" customHeight="1" x14ac:dyDescent="0.25">
      <c r="A16" s="140" t="s">
        <v>93</v>
      </c>
      <c r="B16" s="30">
        <f>IF(OR(C16="",D16=""),"",IFERROR(INDEX(Matrix!$A$2:$BJ$2,1,MATCH(D16&amp;C16,Matrix!$A$1:$BJ$1,0)),""))</f>
        <v>40</v>
      </c>
      <c r="C16" s="26">
        <v>3</v>
      </c>
      <c r="D16" s="78" t="s">
        <v>86</v>
      </c>
      <c r="E16" s="129">
        <f>IF(OR(F16="",G16=""),"",IFERROR(INDEX(Matrix!$A$2:$BJ$2,1,MATCH(G16&amp;F16,Matrix!$A$1:$BJ$1,0)),""))</f>
        <v>52</v>
      </c>
      <c r="F16" s="130">
        <v>1</v>
      </c>
      <c r="G16" s="77" t="s">
        <v>84</v>
      </c>
      <c r="H16" s="129">
        <f>IF(OR(I16="",J16=""),"",IFERROR(INDEX(Matrix!$A$2:$BJ$2,1,MATCH(J16&amp;I16,Matrix!$A$1:$BJ$1,0)),""))</f>
        <v>52</v>
      </c>
      <c r="I16" s="130">
        <v>1</v>
      </c>
      <c r="J16" s="77" t="s">
        <v>84</v>
      </c>
      <c r="K16" s="129" t="str">
        <f>IF(OR(L16="",M16=""),"",IFERROR(INDEX(Matrix!$A$2:$BJ$2,1,MATCH(M16&amp;L16,Matrix!$A$1:$BJ$1,0)),""))</f>
        <v/>
      </c>
      <c r="L16" s="131"/>
      <c r="M16" s="131"/>
      <c r="N16" s="131">
        <f>IF(OR(O16="",P16=""),"",IFERROR(INDEX(Matrix!$A$2:$BJ$2,1,MATCH(P16&amp;O16,Matrix!$A$1:$BJ$1,0)),""))</f>
        <v>54</v>
      </c>
      <c r="O16" s="130">
        <v>4</v>
      </c>
      <c r="P16" s="78" t="s">
        <v>85</v>
      </c>
      <c r="Q16" s="30" t="str">
        <f>IF(OR(R16="",S16=""),"",IFERROR(INDEX(Matrix!$A$2:$BJ$2,1,MATCH(S16&amp;R16,Matrix!$A$1:$BJ$1,0)),""))</f>
        <v/>
      </c>
      <c r="R16" s="31"/>
      <c r="S16" s="134"/>
      <c r="T16" s="133" t="str">
        <f>IF(OR(U16="",V16=""),"",IFERROR(INDEX(Matrix!$A$2:$BJ$2,1,MATCH(V16&amp;U16,Matrix!$A$1:$BJ$1,0)),""))</f>
        <v/>
      </c>
      <c r="U16" s="132"/>
      <c r="V16" s="190"/>
      <c r="W16" s="129">
        <f>IF(OR(X16="",Y16=""),"",IFERROR(INDEX(Matrix!$A$2:$BJ$2,1,MATCH(Y16&amp;X16,Matrix!$A$1:$BJ$1,0)),""))</f>
        <v>45</v>
      </c>
      <c r="X16" s="130">
        <v>5</v>
      </c>
      <c r="Y16" s="77" t="s">
        <v>84</v>
      </c>
      <c r="Z16" s="133">
        <f>IF(OR(AA16="",AB16=""),"",IFERROR(INDEX(Matrix!$A$2:$BJ$2,1,MATCH(AB16&amp;AA16,Matrix!$A$1:$BJ$1,0)),""))</f>
        <v>46</v>
      </c>
      <c r="AA16" s="130">
        <v>4</v>
      </c>
      <c r="AB16" s="77" t="s">
        <v>84</v>
      </c>
      <c r="AC16" s="129">
        <f>IF(OR(AD16="",AE16=""),"",IFERROR(INDEX(Matrix!$A$2:$BJ$2,1,MATCH(AE16&amp;AD16,Matrix!$A$1:$BJ$1,0)),""))</f>
        <v>27</v>
      </c>
      <c r="AD16" s="130">
        <v>7</v>
      </c>
      <c r="AE16" s="77" t="s">
        <v>90</v>
      </c>
      <c r="AF16" s="129">
        <f>IF(OR(AG16="",AH16=""),"",IFERROR(INDEX(Matrix!$A$2:$BJ$2,1,MATCH(AH16&amp;AG16,Matrix!$A$1:$BJ$1,0)),""))</f>
        <v>42</v>
      </c>
      <c r="AG16" s="130">
        <v>2</v>
      </c>
      <c r="AH16" s="77" t="s">
        <v>86</v>
      </c>
      <c r="AI16" s="133" t="str">
        <f>IF(OR(AJ16="",AK16=""),"",IFERROR(INDEX(Matrix!$A$2:$BJ$2,1,MATCH(AK16&amp;AJ16,Matrix!$A$1:$BJ$1,0)),""))</f>
        <v/>
      </c>
      <c r="AJ16" s="130"/>
      <c r="AK16" s="78"/>
      <c r="AL16" s="133">
        <f>IF(OR(AM16="",AN16=""),"",IFERROR(INDEX(Matrix!$A$2:$BJ$2,1,MATCH(AN16&amp;AM16,Matrix!$A$1:$BJ$1,0)),""))</f>
        <v>54</v>
      </c>
      <c r="AM16" s="130">
        <v>4</v>
      </c>
      <c r="AN16" s="77" t="s">
        <v>85</v>
      </c>
      <c r="AO16" s="133">
        <v>50</v>
      </c>
      <c r="AP16" s="131">
        <v>2</v>
      </c>
      <c r="AQ16" s="77" t="s">
        <v>84</v>
      </c>
      <c r="AR16" s="133">
        <f>IF(OR(AS16="",AT16=""),"",IFERROR(INDEX(Matrix!$A$2:$BJ$2,1,MATCH(AT16&amp;AS16,Matrix!$A$1:$BJ$1,0)),""))</f>
        <v>42</v>
      </c>
      <c r="AS16" s="131">
        <v>8</v>
      </c>
      <c r="AT16" s="77" t="s">
        <v>84</v>
      </c>
      <c r="AU16" s="133">
        <v>53</v>
      </c>
      <c r="AV16" s="131">
        <v>5</v>
      </c>
      <c r="AW16" s="101">
        <v>8</v>
      </c>
      <c r="AX16" s="133">
        <v>51</v>
      </c>
      <c r="AY16" s="131">
        <v>7</v>
      </c>
      <c r="AZ16" s="101">
        <v>6</v>
      </c>
      <c r="BA16" s="135">
        <f t="shared" si="0"/>
        <v>608</v>
      </c>
      <c r="BB16" s="59">
        <f t="array" ref="BB16">SUM(IFERROR(LARGE((B16,E16,H16,K16,N16,Q16,T16,W16,Z16,AC16,AF16,AI16,AL16,AO16,AR16,AU16,AX16),{1,2,3,4,5,6,7,8,9,10}),0))</f>
        <v>499</v>
      </c>
      <c r="BC16" s="62">
        <f t="shared" si="1"/>
        <v>499</v>
      </c>
      <c r="BD16" s="97">
        <v>2</v>
      </c>
      <c r="BE16" s="94" t="s">
        <v>85</v>
      </c>
    </row>
    <row r="17" spans="1:57" s="4" customFormat="1" ht="14.5" customHeight="1" x14ac:dyDescent="0.25">
      <c r="A17" s="123" t="s">
        <v>94</v>
      </c>
      <c r="B17" s="30" t="str">
        <f>IF(OR(C17="",D17=""),"",IFERROR(INDEX(Matrix!$A$2:$BJ$2,1,MATCH(D17&amp;C17,Matrix!$A$1:$BJ$1,0)),""))</f>
        <v/>
      </c>
      <c r="C17" s="26"/>
      <c r="D17" s="77"/>
      <c r="E17" s="129" t="str">
        <f>IF(OR(F17="",G17=""),"",IFERROR(INDEX(Matrix!$A$2:$BJ$2,1,MATCH(G17&amp;F17,Matrix!$A$1:$BJ$1,0)),""))</f>
        <v/>
      </c>
      <c r="F17" s="130"/>
      <c r="G17" s="78"/>
      <c r="H17" s="129">
        <f>IF(OR(I17="",J17=""),"",IFERROR(INDEX(Matrix!$A$2:$BJ$2,1,MATCH(J17&amp;I17,Matrix!$A$1:$BJ$1,0)),""))</f>
        <v>50</v>
      </c>
      <c r="I17" s="130">
        <v>8</v>
      </c>
      <c r="J17" s="78" t="s">
        <v>85</v>
      </c>
      <c r="K17" s="129" t="str">
        <f>IF(OR(L17="",M17=""),"",IFERROR(INDEX(Matrix!$A$2:$BJ$2,1,MATCH(M17&amp;L17,Matrix!$A$1:$BJ$1,0)),""))</f>
        <v/>
      </c>
      <c r="L17" s="131"/>
      <c r="M17" s="131"/>
      <c r="N17" s="131">
        <f>IF(OR(O17="",P17=""),"",IFERROR(INDEX(Matrix!$A$2:$BJ$2,1,MATCH(P17&amp;O17,Matrix!$A$1:$BJ$1,0)),""))</f>
        <v>56</v>
      </c>
      <c r="O17" s="130">
        <v>3</v>
      </c>
      <c r="P17" s="77" t="s">
        <v>85</v>
      </c>
      <c r="Q17" s="30" t="str">
        <f>IF(OR(R17="",S17=""),"",IFERROR(INDEX(Matrix!$A$2:$BJ$2,1,MATCH(S17&amp;R17,Matrix!$A$1:$BJ$1,0)),""))</f>
        <v/>
      </c>
      <c r="R17" s="31"/>
      <c r="S17" s="195"/>
      <c r="T17" s="129">
        <f>IF(OR(U17="",V17=""),"",IFERROR(INDEX(Matrix!$A$2:$BJ$2,1,MATCH(V17&amp;U17,Matrix!$A$1:$BJ$1,0)),""))</f>
        <v>56</v>
      </c>
      <c r="U17" s="130">
        <v>3</v>
      </c>
      <c r="V17" s="189" t="s">
        <v>85</v>
      </c>
      <c r="W17" s="129">
        <f>IF(OR(X17="",Y17=""),"",IFERROR(INDEX(Matrix!$A$2:$BJ$2,1,MATCH(Y17&amp;X17,Matrix!$A$1:$BJ$1,0)),""))</f>
        <v>58</v>
      </c>
      <c r="X17" s="130">
        <v>2</v>
      </c>
      <c r="Y17" s="136" t="s">
        <v>85</v>
      </c>
      <c r="Z17" s="133">
        <f>IF(OR(AA17="",AB17=""),"",IFERROR(INDEX(Matrix!$A$2:$BJ$2,1,MATCH(AB17&amp;AA17,Matrix!$A$1:$BJ$1,0)),""))</f>
        <v>58</v>
      </c>
      <c r="AA17" s="130">
        <v>2</v>
      </c>
      <c r="AB17" s="77" t="s">
        <v>85</v>
      </c>
      <c r="AC17" s="129" t="str">
        <f>IF(OR(AD17="",AE17=""),"",IFERROR(INDEX(Matrix!$A$2:$BJ$2,1,MATCH(AE17&amp;AD17,Matrix!$A$1:$BJ$1,0)),""))</f>
        <v/>
      </c>
      <c r="AD17" s="130"/>
      <c r="AE17" s="77"/>
      <c r="AF17" s="129">
        <f>IF(OR(AG17="",AH17=""),"",IFERROR(INDEX(Matrix!$A$2:$BJ$2,1,MATCH(AH17&amp;AG17,Matrix!$A$1:$BJ$1,0)),""))</f>
        <v>44</v>
      </c>
      <c r="AG17" s="130">
        <v>6</v>
      </c>
      <c r="AH17" s="77" t="s">
        <v>84</v>
      </c>
      <c r="AI17" s="133">
        <f>IF(OR(AJ17="",AK17=""),"",IFERROR(INDEX(Matrix!$A$2:$BJ$2,1,MATCH(AK17&amp;AJ17,Matrix!$A$1:$BJ$1,0)),""))</f>
        <v>60</v>
      </c>
      <c r="AJ17" s="130">
        <v>1</v>
      </c>
      <c r="AK17" s="77" t="s">
        <v>85</v>
      </c>
      <c r="AL17" s="133">
        <f>IF(OR(AM17="",AN17=""),"",IFERROR(INDEX(Matrix!$A$2:$BJ$2,1,MATCH(AN17&amp;AM17,Matrix!$A$1:$BJ$1,0)),""))</f>
        <v>52</v>
      </c>
      <c r="AM17" s="130">
        <v>6</v>
      </c>
      <c r="AN17" s="78" t="s">
        <v>85</v>
      </c>
      <c r="AO17" s="133">
        <f>IF(OR(AP17="",AQ17=""),"",IFERROR(INDEX(Matrix!$A$2:$BJ$2,1,MATCH(AQ17&amp;AP17,Matrix!$A$1:$BJ$1,0)),""))</f>
        <v>46</v>
      </c>
      <c r="AP17" s="131">
        <v>4</v>
      </c>
      <c r="AQ17" s="77" t="s">
        <v>84</v>
      </c>
      <c r="AR17" s="133">
        <f>IF(OR(AS17="",AT17=""),"",IFERROR(INDEX(Matrix!$A$2:$BJ$2,1,MATCH(AT17&amp;AS17,Matrix!$A$1:$BJ$1,0)),""))</f>
        <v>51</v>
      </c>
      <c r="AS17" s="131">
        <v>7</v>
      </c>
      <c r="AT17" s="77" t="s">
        <v>85</v>
      </c>
      <c r="AU17" s="133">
        <v>54</v>
      </c>
      <c r="AV17" s="131">
        <v>4</v>
      </c>
      <c r="AW17" s="101">
        <v>4</v>
      </c>
      <c r="AX17" s="133">
        <v>56</v>
      </c>
      <c r="AY17" s="131">
        <v>3</v>
      </c>
      <c r="AZ17" s="101">
        <v>8</v>
      </c>
      <c r="BA17" s="135">
        <f t="shared" si="0"/>
        <v>641</v>
      </c>
      <c r="BB17" s="59">
        <f t="array" ref="BB17">SUM(IFERROR(LARGE((B17,E17,H17,K17,N17,Q17,T17,W17,Z17,AC17,AF17,AI17,AL17,AO17,AR17,AU17,AX17),{1,2,3,4,5,6,7,8,9,10}),0))</f>
        <v>551</v>
      </c>
      <c r="BC17" s="62">
        <f t="shared" si="1"/>
        <v>551</v>
      </c>
      <c r="BD17" s="97"/>
      <c r="BE17" s="94"/>
    </row>
    <row r="18" spans="1:57" s="4" customFormat="1" ht="14.5" customHeight="1" x14ac:dyDescent="0.25">
      <c r="A18" s="123" t="s">
        <v>95</v>
      </c>
      <c r="B18" s="30">
        <f>IF(OR(C18="",D18=""),"",IFERROR(INDEX(Matrix!$A$2:$BJ$2,1,MATCH(D18&amp;C18,Matrix!$A$1:$BJ$1,0)),""))</f>
        <v>48</v>
      </c>
      <c r="C18" s="26">
        <v>3</v>
      </c>
      <c r="D18" s="77" t="s">
        <v>84</v>
      </c>
      <c r="E18" s="129">
        <f>IF(OR(F18="",G18=""),"",IFERROR(INDEX(Matrix!$A$2:$BJ$2,1,MATCH(G18&amp;F18,Matrix!$A$1:$BJ$1,0)),""))</f>
        <v>56</v>
      </c>
      <c r="F18" s="130">
        <v>3</v>
      </c>
      <c r="G18" s="77" t="s">
        <v>85</v>
      </c>
      <c r="H18" s="129">
        <f>IF(OR(I18="",J18=""),"",IFERROR(INDEX(Matrix!$A$2:$BJ$2,1,MATCH(J18&amp;I18,Matrix!$A$1:$BJ$1,0)),""))</f>
        <v>46</v>
      </c>
      <c r="I18" s="130">
        <v>4</v>
      </c>
      <c r="J18" s="77" t="s">
        <v>84</v>
      </c>
      <c r="K18" s="129" t="str">
        <f>IF(OR(L18="",M18=""),"",IFERROR(INDEX(Matrix!$A$2:$BJ$2,1,MATCH(M18&amp;L18,Matrix!$A$1:$BJ$1,0)),""))</f>
        <v/>
      </c>
      <c r="L18" s="131"/>
      <c r="M18" s="131"/>
      <c r="N18" s="131">
        <f>IF(OR(O18="",P18=""),"",IFERROR(INDEX(Matrix!$A$2:$BJ$2,1,MATCH(P18&amp;O18,Matrix!$A$1:$BJ$1,0)),""))</f>
        <v>50</v>
      </c>
      <c r="O18" s="130">
        <v>2</v>
      </c>
      <c r="P18" s="77" t="s">
        <v>84</v>
      </c>
      <c r="Q18" s="30">
        <f>IF(OR(R18="",S18=""),"",IFERROR(INDEX(Matrix!$A$2:$BJ$2,1,MATCH(S18&amp;R18,Matrix!$A$1:$BJ$1,0)),""))</f>
        <v>52</v>
      </c>
      <c r="R18" s="31">
        <v>1</v>
      </c>
      <c r="S18" s="196" t="s">
        <v>84</v>
      </c>
      <c r="T18" s="129" t="str">
        <f>IF(OR(U18="",V18=""),"",IFERROR(INDEX(Matrix!$A$2:$BJ$2,1,MATCH(V18&amp;U18,Matrix!$A$1:$BJ$1,0)),""))</f>
        <v/>
      </c>
      <c r="U18" s="130"/>
      <c r="V18" s="194"/>
      <c r="W18" s="129">
        <f>IF(OR(X18="",Y18=""),"",IFERROR(INDEX(Matrix!$A$2:$BJ$2,1,MATCH(Y18&amp;X18,Matrix!$A$1:$BJ$1,0)),""))</f>
        <v>60</v>
      </c>
      <c r="X18" s="130">
        <v>1</v>
      </c>
      <c r="Y18" s="136" t="s">
        <v>85</v>
      </c>
      <c r="Z18" s="133" t="str">
        <f>IF(OR(AA18="",AB18=""),"",IFERROR(INDEX(Matrix!$A$2:$BJ$2,1,MATCH(AB18&amp;AA18,Matrix!$A$1:$BJ$1,0)),""))</f>
        <v/>
      </c>
      <c r="AA18" s="130"/>
      <c r="AB18" s="77"/>
      <c r="AC18" s="129" t="str">
        <f>IF(OR(AD18="",AE18=""),"",IFERROR(INDEX(Matrix!$A$2:$BJ$2,1,MATCH(AE18&amp;AD18,Matrix!$A$1:$BJ$1,0)),""))</f>
        <v/>
      </c>
      <c r="AD18" s="130"/>
      <c r="AE18" s="77"/>
      <c r="AF18" s="129">
        <f>IF(OR(AG18="",AH18=""),"",IFERROR(INDEX(Matrix!$A$2:$BJ$2,1,MATCH(AH18&amp;AG18,Matrix!$A$1:$BJ$1,0)),""))</f>
        <v>46</v>
      </c>
      <c r="AG18" s="130">
        <v>4</v>
      </c>
      <c r="AH18" s="77" t="s">
        <v>84</v>
      </c>
      <c r="AI18" s="133" t="str">
        <f>IF(OR(AJ18="",AK18=""),"",IFERROR(INDEX(Matrix!$A$2:$BJ$2,1,MATCH(AK18&amp;AJ18,Matrix!$A$1:$BJ$1,0)),""))</f>
        <v/>
      </c>
      <c r="AJ18" s="130"/>
      <c r="AK18" s="78"/>
      <c r="AL18" s="133" t="str">
        <f>IF(OR(AM18="",AN18=""),"",IFERROR(INDEX(Matrix!$A$2:$BJ$2,1,MATCH(AN18&amp;AM18,Matrix!$A$1:$BJ$1,0)),""))</f>
        <v/>
      </c>
      <c r="AM18" s="130"/>
      <c r="AN18" s="77"/>
      <c r="AO18" s="133">
        <f>IF(OR(AP18="",AQ18=""),"",IFERROR(INDEX(Matrix!$A$2:$BJ$2,1,MATCH(AQ18&amp;AP18,Matrix!$A$1:$BJ$1,0)),""))</f>
        <v>54</v>
      </c>
      <c r="AP18" s="131">
        <v>4</v>
      </c>
      <c r="AQ18" s="77" t="s">
        <v>85</v>
      </c>
      <c r="AR18" s="133">
        <f>IF(OR(AS18="",AT18=""),"",IFERROR(INDEX(Matrix!$A$2:$BJ$2,1,MATCH(AT18&amp;AS18,Matrix!$A$1:$BJ$1,0)),""))</f>
        <v>52</v>
      </c>
      <c r="AS18" s="131">
        <v>6</v>
      </c>
      <c r="AT18" s="77" t="s">
        <v>85</v>
      </c>
      <c r="AU18" s="133">
        <v>48</v>
      </c>
      <c r="AV18" s="131">
        <v>14</v>
      </c>
      <c r="AW18" s="101">
        <v>6</v>
      </c>
      <c r="AX18" s="133">
        <v>54</v>
      </c>
      <c r="AY18" s="131">
        <v>4</v>
      </c>
      <c r="AZ18" s="101">
        <v>8</v>
      </c>
      <c r="BA18" s="135">
        <f t="shared" si="0"/>
        <v>566</v>
      </c>
      <c r="BB18" s="59">
        <f t="array" ref="BB18">SUM(IFERROR(LARGE((B18,E18,H18,K18,N18,Q18,T18,W18,Z18,AC18,AF18,AI18,AL18,AO18,AR18,AU18,AX18),{1,2,3,4,5,6,7,8,9,10}),0))</f>
        <v>520</v>
      </c>
      <c r="BC18" s="62">
        <f t="shared" si="1"/>
        <v>520</v>
      </c>
      <c r="BD18" s="97"/>
      <c r="BE18" s="94"/>
    </row>
    <row r="19" spans="1:57" s="4" customFormat="1" ht="14.5" customHeight="1" x14ac:dyDescent="0.25">
      <c r="A19" s="123" t="s">
        <v>96</v>
      </c>
      <c r="B19" s="26">
        <f>IF(OR(C19="",D19=""),"",IFERROR(INDEX(Matrix!$A$2:$BJ$2,1,MATCH(D19&amp;C19,Matrix!$A$1:$BJ$1,0)),""))</f>
        <v>38</v>
      </c>
      <c r="C19" s="26">
        <v>4</v>
      </c>
      <c r="D19" s="78" t="s">
        <v>86</v>
      </c>
      <c r="E19" s="129">
        <f>IF(OR(F19="",G19=""),"",IFERROR(INDEX(Matrix!$A$2:$BJ$2,1,MATCH(G19&amp;F19,Matrix!$A$1:$BJ$1,0)),""))</f>
        <v>45</v>
      </c>
      <c r="F19" s="130">
        <v>5</v>
      </c>
      <c r="G19" s="78" t="s">
        <v>84</v>
      </c>
      <c r="H19" s="129">
        <f>IF(OR(I19="",J19=""),"",IFERROR(INDEX(Matrix!$A$2:$BJ$2,1,MATCH(J19&amp;I19,Matrix!$A$1:$BJ$1,0)),""))</f>
        <v>28</v>
      </c>
      <c r="I19" s="130">
        <v>6</v>
      </c>
      <c r="J19" s="77" t="s">
        <v>90</v>
      </c>
      <c r="K19" s="129" t="str">
        <f>IF(OR(L19="",M19=""),"",IFERROR(INDEX(Matrix!$A$2:$BJ$2,1,MATCH(M19&amp;L19,Matrix!$A$1:$BJ$1,0)),""))</f>
        <v/>
      </c>
      <c r="L19" s="131"/>
      <c r="M19" s="131"/>
      <c r="N19" s="131">
        <f>IF(OR(O19="",P19=""),"",IFERROR(INDEX(Matrix!$A$2:$BJ$2,1,MATCH(P19&amp;O19,Matrix!$A$1:$BJ$1,0)),""))</f>
        <v>29</v>
      </c>
      <c r="O19" s="130">
        <v>5</v>
      </c>
      <c r="P19" s="77" t="s">
        <v>90</v>
      </c>
      <c r="Q19" s="30" t="str">
        <f>IF(OR(R19="",S19=""),"",IFERROR(INDEX(Matrix!$A$2:$BJ$2,1,MATCH(S19&amp;R19,Matrix!$A$1:$BJ$1,0)),""))</f>
        <v/>
      </c>
      <c r="R19" s="31"/>
      <c r="S19" s="134"/>
      <c r="T19" s="129">
        <f>IF(OR(U19="",V19=""),"",IFERROR(INDEX(Matrix!$A$2:$BJ$2,1,MATCH(V19&amp;U19,Matrix!$A$1:$BJ$1,0)),""))</f>
        <v>53</v>
      </c>
      <c r="U19" s="130">
        <v>5</v>
      </c>
      <c r="V19" s="193" t="s">
        <v>85</v>
      </c>
      <c r="W19" s="129" t="str">
        <f>IF(OR(X19="",Y19=""),"",IFERROR(INDEX(Matrix!$A$2:$BJ$2,1,MATCH(Y19&amp;X19,Matrix!$A$1:$BJ$1,0)),""))</f>
        <v/>
      </c>
      <c r="X19" s="130"/>
      <c r="Y19" s="138"/>
      <c r="Z19" s="133">
        <f>IF(OR(AA19="",AB19=""),"",IFERROR(INDEX(Matrix!$A$2:$BJ$2,1,MATCH(AB19&amp;AA19,Matrix!$A$1:$BJ$1,0)),""))</f>
        <v>40</v>
      </c>
      <c r="AA19" s="130">
        <v>3</v>
      </c>
      <c r="AB19" s="77" t="s">
        <v>86</v>
      </c>
      <c r="AC19" s="129" t="str">
        <f>IF(OR(AD19="",AE19=""),"",IFERROR(INDEX(Matrix!$A$2:$BJ$2,1,MATCH(AE19&amp;AD19,Matrix!$A$1:$BJ$1,0)),""))</f>
        <v/>
      </c>
      <c r="AD19" s="130"/>
      <c r="AE19" s="78"/>
      <c r="AF19" s="129">
        <f>IF(OR(AG19="",AH19=""),"",IFERROR(INDEX(Matrix!$A$2:$BJ$2,1,MATCH(AH19&amp;AG19,Matrix!$A$1:$BJ$1,0)),""))</f>
        <v>45</v>
      </c>
      <c r="AG19" s="130">
        <v>5</v>
      </c>
      <c r="AH19" s="77" t="s">
        <v>84</v>
      </c>
      <c r="AI19" s="133">
        <f>IF(OR(AJ19="",AK19=""),"",IFERROR(INDEX(Matrix!$A$2:$BJ$2,1,MATCH(AK19&amp;AJ19,Matrix!$A$1:$BJ$1,0)),""))</f>
        <v>54</v>
      </c>
      <c r="AJ19" s="130">
        <v>4</v>
      </c>
      <c r="AK19" s="77" t="s">
        <v>85</v>
      </c>
      <c r="AL19" s="133" t="str">
        <f>IF(OR(AM19="",AN19=""),"",IFERROR(INDEX(Matrix!$A$2:$BJ$2,1,MATCH(AN19&amp;AM19,Matrix!$A$1:$BJ$1,0)),""))</f>
        <v/>
      </c>
      <c r="AM19" s="130"/>
      <c r="AN19" s="77"/>
      <c r="AO19" s="133">
        <f>IF(OR(AP19="",AQ19=""),"",IFERROR(INDEX(Matrix!$A$2:$BJ$2,1,MATCH(AQ19&amp;AP19,Matrix!$A$1:$BJ$1,0)),""))</f>
        <v>45</v>
      </c>
      <c r="AP19" s="131">
        <v>5</v>
      </c>
      <c r="AQ19" s="77" t="s">
        <v>84</v>
      </c>
      <c r="AR19" s="133">
        <f>IF(OR(AS19="",AT19=""),"",IFERROR(INDEX(Matrix!$A$2:$BJ$2,1,MATCH(AT19&amp;AS19,Matrix!$A$1:$BJ$1,0)),""))</f>
        <v>46</v>
      </c>
      <c r="AS19" s="131">
        <v>4</v>
      </c>
      <c r="AT19" s="77" t="s">
        <v>84</v>
      </c>
      <c r="AU19" s="133" t="str">
        <f>IF(OR(AV19="",AW19=""),"",IFERROR(INDEX(Matrix!$A$2:$BJ$2,1,MATCH(AW19&amp;AV19,Matrix!$A$1:$BJ$1,0)),""))</f>
        <v/>
      </c>
      <c r="AV19" s="131"/>
      <c r="AW19" s="131"/>
      <c r="AX19" s="133" t="str">
        <f>IF(OR(AY19="",AZ19=""),"",IFERROR(INDEX(Matrix!$A$2:$BJ$2,1,MATCH(AZ19&amp;AY19,Matrix!$A$1:$BJ$1,0)),""))</f>
        <v/>
      </c>
      <c r="AY19" s="131"/>
      <c r="AZ19" s="131"/>
      <c r="BA19" s="135">
        <f t="shared" si="0"/>
        <v>423</v>
      </c>
      <c r="BB19" s="59">
        <f t="array" ref="BB19">SUM(IFERROR(LARGE((B19,E19,H19,K19,N19,Q19,T19,W19,Z19,AC19,AF19,AI19,AL19,AO19,AR19,AU19,AX19),{1,2,3,4,5,6,7,8,9,10}),0))</f>
        <v>423</v>
      </c>
      <c r="BC19" s="62">
        <f t="shared" si="1"/>
        <v>423</v>
      </c>
      <c r="BD19" s="97"/>
      <c r="BE19" s="94"/>
    </row>
    <row r="20" spans="1:57" s="4" customFormat="1" ht="14.5" customHeight="1" x14ac:dyDescent="0.25">
      <c r="A20" s="123" t="s">
        <v>97</v>
      </c>
      <c r="B20" s="26">
        <f>IF(OR(C20="",D20=""),"",IFERROR(INDEX(Matrix!$A$2:$BJ$2,1,MATCH(D20&amp;C20,Matrix!$A$1:$BJ$1,0)),""))</f>
        <v>58</v>
      </c>
      <c r="C20" s="26">
        <v>2</v>
      </c>
      <c r="D20" s="77" t="s">
        <v>85</v>
      </c>
      <c r="E20" s="129" t="str">
        <f>IF(OR(F20="",G20=""),"",IFERROR(INDEX(Matrix!$A$2:$BJ$2,1,MATCH(G20&amp;F20,Matrix!$A$1:$BJ$1,0)),""))</f>
        <v/>
      </c>
      <c r="F20" s="130"/>
      <c r="G20" s="77"/>
      <c r="H20" s="129">
        <f>IF(OR(I20="",J20=""),"",IFERROR(INDEX(Matrix!$A$2:$BJ$2,1,MATCH(J20&amp;I20,Matrix!$A$1:$BJ$1,0)),""))</f>
        <v>53</v>
      </c>
      <c r="I20" s="130">
        <v>5</v>
      </c>
      <c r="J20" s="78" t="s">
        <v>85</v>
      </c>
      <c r="K20" s="129" t="str">
        <f>IF(OR(L20="",M20=""),"",IFERROR(INDEX(Matrix!$A$2:$BJ$2,1,MATCH(M20&amp;L20,Matrix!$A$1:$BJ$1,0)),""))</f>
        <v/>
      </c>
      <c r="L20" s="131"/>
      <c r="M20" s="131"/>
      <c r="N20" s="131">
        <f>IF(OR(O20="",P20=""),"",IFERROR(INDEX(Matrix!$A$2:$BJ$2,1,MATCH(P20&amp;O20,Matrix!$A$1:$BJ$1,0)),""))</f>
        <v>42</v>
      </c>
      <c r="O20" s="130">
        <v>2</v>
      </c>
      <c r="P20" s="77" t="s">
        <v>86</v>
      </c>
      <c r="Q20" s="30" t="str">
        <f>IF(OR(R20="",S20=""),"",IFERROR(INDEX(Matrix!$A$2:$BJ$2,1,MATCH(S20&amp;R20,Matrix!$A$1:$BJ$1,0)),""))</f>
        <v/>
      </c>
      <c r="R20" s="31"/>
      <c r="S20" s="131"/>
      <c r="T20" s="169" t="str">
        <f>IF(OR(U20="",V20=""),"",IFERROR(INDEX(Matrix!$A$2:$BJ$2,1,MATCH(V20&amp;U20,Matrix!$A$1:$BJ$1,0)),""))</f>
        <v/>
      </c>
      <c r="U20" s="130"/>
      <c r="V20" s="138"/>
      <c r="W20" s="129" t="str">
        <f>IF(OR(X20="",Y20=""),"",IFERROR(INDEX(Matrix!$A$2:$BJ$2,1,MATCH(Y20&amp;X20,Matrix!$A$1:$BJ$1,0)),""))</f>
        <v/>
      </c>
      <c r="X20" s="130"/>
      <c r="Y20" s="138"/>
      <c r="Z20" s="133">
        <f>IF(OR(AA20="",AB20=""),"",IFERROR(INDEX(Matrix!$A$2:$BJ$2,1,MATCH(AB20&amp;AA20,Matrix!$A$1:$BJ$1,0)),""))</f>
        <v>50</v>
      </c>
      <c r="AA20" s="130">
        <v>2</v>
      </c>
      <c r="AB20" s="77" t="s">
        <v>84</v>
      </c>
      <c r="AC20" s="129" t="str">
        <f>IF(OR(AD20="",AE20=""),"",IFERROR(INDEX(Matrix!$A$2:$BJ$2,1,MATCH(AE20&amp;AD20,Matrix!$A$1:$BJ$1,0)),""))</f>
        <v/>
      </c>
      <c r="AD20" s="130"/>
      <c r="AE20" s="78"/>
      <c r="AF20" s="129">
        <f>IF(OR(AG20="",AH20=""),"",IFERROR(INDEX(Matrix!$A$2:$BJ$2,1,MATCH(AH20&amp;AG20,Matrix!$A$1:$BJ$1,0)),""))</f>
        <v>52</v>
      </c>
      <c r="AG20" s="130">
        <v>1</v>
      </c>
      <c r="AH20" s="77" t="s">
        <v>84</v>
      </c>
      <c r="AI20" s="133">
        <f>IF(OR(AJ20="",AK20=""),"",IFERROR(INDEX(Matrix!$A$2:$BJ$2,1,MATCH(AK20&amp;AJ20,Matrix!$A$1:$BJ$1,0)),""))</f>
        <v>46</v>
      </c>
      <c r="AJ20" s="130">
        <v>4</v>
      </c>
      <c r="AK20" s="78" t="s">
        <v>84</v>
      </c>
      <c r="AL20" s="133">
        <f>IF(OR(AM20="",AN20=""),"",IFERROR(INDEX(Matrix!$A$2:$BJ$2,1,MATCH(AN20&amp;AM20,Matrix!$A$1:$BJ$1,0)),""))</f>
        <v>30</v>
      </c>
      <c r="AM20" s="130">
        <v>4</v>
      </c>
      <c r="AN20" s="78" t="s">
        <v>90</v>
      </c>
      <c r="AO20" s="133">
        <f>IF(OR(AP20="",AQ20=""),"",IFERROR(INDEX(Matrix!$A$2:$BJ$2,1,MATCH(AQ20&amp;AP20,Matrix!$A$1:$BJ$1,0)),""))</f>
        <v>29</v>
      </c>
      <c r="AP20" s="131">
        <v>5</v>
      </c>
      <c r="AQ20" s="77" t="s">
        <v>90</v>
      </c>
      <c r="AR20" s="133">
        <f>IF(OR(AS20="",AT20=""),"",IFERROR(INDEX(Matrix!$A$2:$BJ$2,1,MATCH(AT20&amp;AS20,Matrix!$A$1:$BJ$1,0)),""))</f>
        <v>34</v>
      </c>
      <c r="AS20" s="131">
        <v>8</v>
      </c>
      <c r="AT20" s="77" t="s">
        <v>86</v>
      </c>
      <c r="AU20" s="133" t="str">
        <f>IF(OR(AV20="",AW20=""),"",IFERROR(INDEX(Matrix!$A$2:$BJ$2,1,MATCH(AW20&amp;AV20,Matrix!$A$1:$BJ$1,0)),""))</f>
        <v/>
      </c>
      <c r="AV20" s="131"/>
      <c r="AW20" s="131"/>
      <c r="AX20" s="133">
        <v>80</v>
      </c>
      <c r="AY20" s="131">
        <v>8</v>
      </c>
      <c r="AZ20" s="101">
        <v>9</v>
      </c>
      <c r="BA20" s="135">
        <f t="shared" si="0"/>
        <v>474</v>
      </c>
      <c r="BB20" s="59">
        <f t="array" ref="BB20">SUM(IFERROR(LARGE((B20,E20,H20,K20,N20,Q20,T20,W20,Z20,AC20,AF20,AI20,AL20,AO20,AR20,AU20,AX20),{1,2,3,4,5,6,7,8,9,10}),0))</f>
        <v>474</v>
      </c>
      <c r="BC20" s="62">
        <f t="shared" si="1"/>
        <v>474</v>
      </c>
      <c r="BD20" s="97"/>
      <c r="BE20" s="94"/>
    </row>
    <row r="21" spans="1:57" s="4" customFormat="1" ht="14.5" customHeight="1" x14ac:dyDescent="0.25">
      <c r="A21" s="123" t="s">
        <v>98</v>
      </c>
      <c r="B21" s="26">
        <v>46</v>
      </c>
      <c r="C21" s="26">
        <v>4</v>
      </c>
      <c r="D21" s="79" t="s">
        <v>84</v>
      </c>
      <c r="E21" s="129">
        <f>IF(OR(F21="",G21=""),"",IFERROR(INDEX(Matrix!$A$2:$BJ$2,1,MATCH(G21&amp;F21,Matrix!$A$1:$BJ$1,0)),""))</f>
        <v>44</v>
      </c>
      <c r="F21" s="130">
        <v>6</v>
      </c>
      <c r="G21" s="79" t="s">
        <v>84</v>
      </c>
      <c r="H21" s="129">
        <f>IF(OR(I21="",J21=""),"",IFERROR(INDEX(Matrix!$A$2:$BJ$2,1,MATCH(J21&amp;I21,Matrix!$A$1:$BJ$1,0)),""))</f>
        <v>51</v>
      </c>
      <c r="I21" s="130">
        <v>7</v>
      </c>
      <c r="J21" s="79" t="s">
        <v>85</v>
      </c>
      <c r="K21" s="129" t="str">
        <f>IF(OR(L21="",M21=""),"",IFERROR(INDEX(Matrix!$A$2:$BJ$2,1,MATCH(M21&amp;L21,Matrix!$A$1:$BJ$1,0)),""))</f>
        <v/>
      </c>
      <c r="L21" s="131"/>
      <c r="M21" s="131"/>
      <c r="N21" s="131">
        <f>IF(OR(O21="",P21=""),"",IFERROR(INDEX(Matrix!$A$2:$BJ$2,1,MATCH(P21&amp;O21,Matrix!$A$1:$BJ$1,0)),""))</f>
        <v>52</v>
      </c>
      <c r="O21" s="130">
        <v>1</v>
      </c>
      <c r="P21" s="79" t="s">
        <v>84</v>
      </c>
      <c r="Q21" s="30" t="str">
        <f>IF(OR(R21="",S21=""),"",IFERROR(INDEX(Matrix!$A$2:$BJ$2,1,MATCH(S21&amp;R21,Matrix!$A$1:$BJ$1,0)),""))</f>
        <v/>
      </c>
      <c r="R21" s="31"/>
      <c r="S21" s="197"/>
      <c r="T21" s="199" t="str">
        <f>IF(OR(U21="",V21=""),"",IFERROR(INDEX(Matrix!$A$2:$BJ$2,1,MATCH(V21&amp;U21,Matrix!$A$1:$BJ$1,0)),""))</f>
        <v/>
      </c>
      <c r="U21" s="198"/>
      <c r="V21" s="131"/>
      <c r="W21" s="129">
        <f>IF(OR(X21="",Y21=""),"",IFERROR(INDEX(Matrix!$A$2:$BJ$2,1,MATCH(Y21&amp;X21,Matrix!$A$1:$BJ$1,0)),""))</f>
        <v>56</v>
      </c>
      <c r="X21" s="130">
        <v>3</v>
      </c>
      <c r="Y21" s="136" t="s">
        <v>85</v>
      </c>
      <c r="Z21" s="133">
        <f>IF(OR(AA21="",AB21=""),"",IFERROR(INDEX(Matrix!$A$2:$BJ$2,1,MATCH(AB21&amp;AA21,Matrix!$A$1:$BJ$1,0)),""))</f>
        <v>52</v>
      </c>
      <c r="AA21" s="130">
        <v>6</v>
      </c>
      <c r="AB21" s="79" t="s">
        <v>85</v>
      </c>
      <c r="AC21" s="129">
        <f>IF(OR(AD21="",AE21=""),"",IFERROR(INDEX(Matrix!$A$2:$BJ$2,1,MATCH(AE21&amp;AD21,Matrix!$A$1:$BJ$1,0)),""))</f>
        <v>28</v>
      </c>
      <c r="AD21" s="130">
        <v>6</v>
      </c>
      <c r="AE21" s="79" t="s">
        <v>90</v>
      </c>
      <c r="AF21" s="129">
        <f>IF(OR(AG21="",AH21=""),"",IFERROR(INDEX(Matrix!$A$2:$BJ$2,1,MATCH(AH21&amp;AG21,Matrix!$A$1:$BJ$1,0)),""))</f>
        <v>38</v>
      </c>
      <c r="AG21" s="130">
        <v>4</v>
      </c>
      <c r="AH21" s="79" t="s">
        <v>86</v>
      </c>
      <c r="AI21" s="133">
        <f>IF(OR(AJ21="",AK21=""),"",IFERROR(INDEX(Matrix!$A$2:$BJ$2,1,MATCH(AK21&amp;AJ21,Matrix!$A$1:$BJ$1,0)),""))</f>
        <v>52</v>
      </c>
      <c r="AJ21" s="130">
        <v>1</v>
      </c>
      <c r="AK21" s="79" t="s">
        <v>84</v>
      </c>
      <c r="AL21" s="133">
        <f>IF(OR(AM21="",AN21=""),"",IFERROR(INDEX(Matrix!$A$2:$BJ$2,1,MATCH(AN21&amp;AM21,Matrix!$A$1:$BJ$1,0)),""))</f>
        <v>60</v>
      </c>
      <c r="AM21" s="130">
        <v>1</v>
      </c>
      <c r="AN21" s="79" t="s">
        <v>85</v>
      </c>
      <c r="AO21" s="133">
        <f>IF(OR(AP21="",AQ21=""),"",IFERROR(INDEX(Matrix!$A$2:$BJ$2,1,MATCH(AQ21&amp;AP21,Matrix!$A$1:$BJ$1,0)),""))</f>
        <v>35</v>
      </c>
      <c r="AP21" s="131">
        <v>7</v>
      </c>
      <c r="AQ21" s="79" t="s">
        <v>86</v>
      </c>
      <c r="AR21" s="133">
        <f>IF(OR(AS21="",AT21=""),"",IFERROR(INDEX(Matrix!$A$2:$BJ$2,1,MATCH(AT21&amp;AS21,Matrix!$A$1:$BJ$1,0)),""))</f>
        <v>26</v>
      </c>
      <c r="AS21" s="131">
        <v>8</v>
      </c>
      <c r="AT21" s="79" t="s">
        <v>90</v>
      </c>
      <c r="AU21" s="133">
        <v>48</v>
      </c>
      <c r="AV21" s="131">
        <v>13</v>
      </c>
      <c r="AW21" s="101">
        <v>8</v>
      </c>
      <c r="AX21" s="133">
        <v>60</v>
      </c>
      <c r="AY21" s="131">
        <v>1</v>
      </c>
      <c r="AZ21" s="101">
        <v>10</v>
      </c>
      <c r="BA21" s="135">
        <f t="shared" si="0"/>
        <v>648</v>
      </c>
      <c r="BB21" s="59">
        <f t="array" ref="BB21">SUM(IFERROR(LARGE((B21,E21,H21,K21,N21,Q21,T21,W21,Z21,AC21,AF21,AI21,AL21,AO21,AR21,AU21,AX21),{1,2,3,4,5,6,7,8,9,10}),0))</f>
        <v>521</v>
      </c>
      <c r="BC21" s="62">
        <f t="shared" si="1"/>
        <v>521</v>
      </c>
      <c r="BD21" s="97" t="s">
        <v>272</v>
      </c>
      <c r="BE21" s="95" t="s">
        <v>99</v>
      </c>
    </row>
    <row r="22" spans="1:57" s="4" customFormat="1" ht="14.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7" ht="15" customHeight="1" x14ac:dyDescent="0.25"/>
    <row r="24" spans="1:57" ht="27" customHeight="1" x14ac:dyDescent="0.25">
      <c r="A24" s="21" t="s">
        <v>4</v>
      </c>
      <c r="B24" s="17" t="s">
        <v>5</v>
      </c>
      <c r="C24" s="17"/>
      <c r="D24" s="17"/>
      <c r="E24" s="141" t="s">
        <v>6</v>
      </c>
      <c r="F24" s="141"/>
      <c r="G24" s="141"/>
      <c r="H24" s="35" t="s">
        <v>7</v>
      </c>
      <c r="I24" s="36"/>
      <c r="J24" s="37"/>
      <c r="K24" s="142" t="s">
        <v>8</v>
      </c>
      <c r="L24" s="141"/>
      <c r="M24" s="141"/>
      <c r="N24" s="17" t="s">
        <v>9</v>
      </c>
      <c r="O24" s="17"/>
      <c r="P24" s="17"/>
      <c r="Q24" s="141" t="s">
        <v>10</v>
      </c>
      <c r="R24" s="141"/>
      <c r="S24" s="141"/>
      <c r="T24" s="17" t="s">
        <v>11</v>
      </c>
      <c r="U24" s="17"/>
      <c r="V24" s="17"/>
      <c r="W24" s="143" t="s">
        <v>12</v>
      </c>
      <c r="X24" s="143"/>
      <c r="Y24" s="141"/>
      <c r="Z24" s="17" t="s">
        <v>13</v>
      </c>
      <c r="AA24" s="17"/>
      <c r="AB24" s="17"/>
      <c r="AC24" s="141" t="s">
        <v>14</v>
      </c>
      <c r="AD24" s="141"/>
      <c r="AE24" s="141"/>
      <c r="AF24" s="17" t="s">
        <v>15</v>
      </c>
      <c r="AG24" s="17"/>
      <c r="AH24" s="17"/>
      <c r="AI24" s="141" t="s">
        <v>16</v>
      </c>
      <c r="AJ24" s="141"/>
      <c r="AK24" s="141"/>
      <c r="AL24" s="17" t="s">
        <v>17</v>
      </c>
      <c r="AM24" s="17"/>
      <c r="AN24" s="17"/>
      <c r="AO24" s="141" t="s">
        <v>18</v>
      </c>
      <c r="AP24" s="141"/>
      <c r="AQ24" s="141"/>
      <c r="AR24" s="17" t="s">
        <v>19</v>
      </c>
      <c r="AS24" s="17"/>
      <c r="AT24" s="17"/>
      <c r="AU24" s="141" t="s">
        <v>20</v>
      </c>
      <c r="AV24" s="141"/>
      <c r="AW24" s="141"/>
      <c r="AX24" s="17" t="s">
        <v>21</v>
      </c>
      <c r="AY24" s="17"/>
      <c r="AZ24" s="17"/>
      <c r="BA24" s="144" t="s">
        <v>22</v>
      </c>
      <c r="BB24" s="145" t="s">
        <v>100</v>
      </c>
      <c r="BC24" s="17" t="s">
        <v>101</v>
      </c>
      <c r="BD24" s="141" t="s">
        <v>25</v>
      </c>
      <c r="BE24" s="141"/>
    </row>
    <row r="25" spans="1:57" ht="26" customHeight="1" x14ac:dyDescent="0.25">
      <c r="A25" s="146" t="s">
        <v>102</v>
      </c>
      <c r="B25" s="18" t="s">
        <v>27</v>
      </c>
      <c r="C25" s="19" t="s">
        <v>28</v>
      </c>
      <c r="D25" s="19" t="s">
        <v>29</v>
      </c>
      <c r="E25" s="147" t="s">
        <v>30</v>
      </c>
      <c r="F25" s="147" t="s">
        <v>31</v>
      </c>
      <c r="G25" s="147" t="s">
        <v>32</v>
      </c>
      <c r="H25" s="19" t="s">
        <v>33</v>
      </c>
      <c r="I25" s="38" t="s">
        <v>34</v>
      </c>
      <c r="J25" s="38" t="s">
        <v>35</v>
      </c>
      <c r="K25" s="147" t="s">
        <v>36</v>
      </c>
      <c r="L25" s="147" t="s">
        <v>37</v>
      </c>
      <c r="M25" s="147" t="s">
        <v>38</v>
      </c>
      <c r="N25" s="19" t="s">
        <v>39</v>
      </c>
      <c r="O25" s="19" t="s">
        <v>40</v>
      </c>
      <c r="P25" s="19" t="s">
        <v>41</v>
      </c>
      <c r="Q25" s="147" t="s">
        <v>42</v>
      </c>
      <c r="R25" s="147" t="s">
        <v>43</v>
      </c>
      <c r="S25" s="147" t="s">
        <v>44</v>
      </c>
      <c r="T25" s="19" t="s">
        <v>45</v>
      </c>
      <c r="U25" s="19" t="s">
        <v>46</v>
      </c>
      <c r="V25" s="19" t="s">
        <v>47</v>
      </c>
      <c r="W25" s="147" t="s">
        <v>48</v>
      </c>
      <c r="X25" s="148" t="s">
        <v>49</v>
      </c>
      <c r="Y25" s="148" t="s">
        <v>50</v>
      </c>
      <c r="Z25" s="39" t="s">
        <v>51</v>
      </c>
      <c r="AA25" s="39" t="s">
        <v>52</v>
      </c>
      <c r="AB25" s="39" t="s">
        <v>53</v>
      </c>
      <c r="AC25" s="148" t="s">
        <v>75</v>
      </c>
      <c r="AD25" s="148" t="s">
        <v>55</v>
      </c>
      <c r="AE25" s="148" t="s">
        <v>56</v>
      </c>
      <c r="AF25" s="39" t="s">
        <v>72</v>
      </c>
      <c r="AG25" s="39" t="s">
        <v>73</v>
      </c>
      <c r="AH25" s="39" t="s">
        <v>59</v>
      </c>
      <c r="AI25" s="148" t="s">
        <v>60</v>
      </c>
      <c r="AJ25" s="148" t="s">
        <v>61</v>
      </c>
      <c r="AK25" s="148" t="s">
        <v>62</v>
      </c>
      <c r="AL25" s="39" t="s">
        <v>54</v>
      </c>
      <c r="AM25" s="39" t="s">
        <v>58</v>
      </c>
      <c r="AN25" s="39" t="s">
        <v>65</v>
      </c>
      <c r="AO25" s="148" t="s">
        <v>57</v>
      </c>
      <c r="AP25" s="148" t="s">
        <v>67</v>
      </c>
      <c r="AQ25" s="148" t="s">
        <v>71</v>
      </c>
      <c r="AR25" s="39" t="s">
        <v>63</v>
      </c>
      <c r="AS25" s="39" t="s">
        <v>103</v>
      </c>
      <c r="AT25" s="39" t="s">
        <v>68</v>
      </c>
      <c r="AU25" s="148" t="s">
        <v>69</v>
      </c>
      <c r="AV25" s="148" t="s">
        <v>76</v>
      </c>
      <c r="AW25" s="148" t="s">
        <v>74</v>
      </c>
      <c r="AX25" s="39" t="s">
        <v>66</v>
      </c>
      <c r="AY25" s="39" t="s">
        <v>70</v>
      </c>
      <c r="AZ25" s="39" t="s">
        <v>77</v>
      </c>
      <c r="BA25" s="148" t="s">
        <v>78</v>
      </c>
      <c r="BB25" s="149" t="s">
        <v>79</v>
      </c>
      <c r="BC25" s="19" t="s">
        <v>80</v>
      </c>
      <c r="BD25" s="93" t="s">
        <v>81</v>
      </c>
      <c r="BE25" s="93" t="s">
        <v>82</v>
      </c>
    </row>
    <row r="26" spans="1:57" ht="13.75" customHeight="1" x14ac:dyDescent="0.25">
      <c r="A26" s="71" t="s">
        <v>104</v>
      </c>
      <c r="B26" s="25">
        <f>IF(C26&gt;0, VLOOKUP(C26,Table9[#All], 2, FALSE), "")</f>
        <v>52</v>
      </c>
      <c r="C26" s="25">
        <v>6</v>
      </c>
      <c r="D26" s="80" t="s">
        <v>85</v>
      </c>
      <c r="E26" s="33"/>
      <c r="F26" s="27"/>
      <c r="G26" s="26"/>
      <c r="H26" s="33">
        <f>IF(I26&gt;0, VLOOKUP(I26,Table9[#All], 2, FALSE), "")</f>
        <v>52</v>
      </c>
      <c r="I26" s="27">
        <v>6</v>
      </c>
      <c r="J26" s="82" t="s">
        <v>85</v>
      </c>
      <c r="K26" s="33"/>
      <c r="L26" s="27"/>
      <c r="M26" s="26"/>
      <c r="N26" s="30">
        <f>IF(O26&gt;0, VLOOKUP(O26,Table6[#All], 2, FALSE), "")</f>
        <v>44</v>
      </c>
      <c r="O26" s="26">
        <v>1</v>
      </c>
      <c r="P26" s="76" t="s">
        <v>86</v>
      </c>
      <c r="Q26" s="30"/>
      <c r="R26" s="26"/>
      <c r="S26" s="78"/>
      <c r="T26" s="129"/>
      <c r="U26" s="131"/>
      <c r="V26" s="131"/>
      <c r="W26" s="131">
        <f>IF(X26&gt;0, VLOOKUP(X26,Table5[#All], 2, FALSE), "")</f>
        <v>52</v>
      </c>
      <c r="X26" s="131">
        <v>1</v>
      </c>
      <c r="Y26" s="85" t="s">
        <v>84</v>
      </c>
      <c r="Z26" s="129">
        <f>IF(AA26&gt;0, VLOOKUP(AA26,Table5[#All], 2, FALSE), "")</f>
        <v>44</v>
      </c>
      <c r="AA26" s="131">
        <v>6</v>
      </c>
      <c r="AB26" s="86" t="s">
        <v>84</v>
      </c>
      <c r="AC26" s="129">
        <f>IF(AD26&gt;0, VLOOKUP(AD26,Table11[#All], 2, FALSE), "")</f>
        <v>30</v>
      </c>
      <c r="AD26" s="131">
        <v>4</v>
      </c>
      <c r="AE26" s="88" t="s">
        <v>106</v>
      </c>
      <c r="AF26" s="129">
        <f>IF(AG26&gt;0, VLOOKUP(AG26,Table9[#All], 2, FALSE), "")</f>
        <v>53</v>
      </c>
      <c r="AG26" s="131">
        <v>5</v>
      </c>
      <c r="AH26" s="82" t="s">
        <v>85</v>
      </c>
      <c r="AI26" s="129">
        <f>IF(AJ26&gt;0, VLOOKUP(AJ26,Table9[#All], 2, FALSE), "")</f>
        <v>56</v>
      </c>
      <c r="AJ26" s="131">
        <v>3</v>
      </c>
      <c r="AK26" s="82" t="s">
        <v>85</v>
      </c>
      <c r="AL26" s="129"/>
      <c r="AM26" s="131"/>
      <c r="AN26" s="78"/>
      <c r="AO26" s="129">
        <f>IF(AP26&gt;0, VLOOKUP(AP26,Table6[#All], 2, FALSE), "")</f>
        <v>38</v>
      </c>
      <c r="AP26" s="131">
        <v>4</v>
      </c>
      <c r="AQ26" s="89" t="s">
        <v>86</v>
      </c>
      <c r="AR26" s="129">
        <f>IF(AS26&gt;0, VLOOKUP(AS26,Table5[#All], 2, FALSE), "")</f>
        <v>48</v>
      </c>
      <c r="AS26" s="131">
        <v>3</v>
      </c>
      <c r="AT26" s="86" t="s">
        <v>84</v>
      </c>
      <c r="AU26" s="129"/>
      <c r="AV26" s="131"/>
      <c r="AW26" s="131"/>
      <c r="AX26" s="129"/>
      <c r="AY26" s="131"/>
      <c r="AZ26" s="131"/>
      <c r="BA26" s="150">
        <f t="shared" ref="BA26:BA57" si="2">SUM(B26,E26,H26,K26,N26,Q26,T26,W26,Z26,AC26,AF26,AI26,AL26,AO26,AR26,AU26,AX26)</f>
        <v>469</v>
      </c>
      <c r="BB26" s="58">
        <f t="array" ref="BB26">SUM(IFERROR(LARGE((B26,E26,H26,K26,N26,Q26,T26,W26,Z26,AC26,AF26,AI26,AL26,AO26,AR26,AU26,AX26),{1,2,3,4,5,6,7}), 0))</f>
        <v>357</v>
      </c>
      <c r="BC26" s="60">
        <f>MIN(IF(BA26&lt;&gt;0, BA26), IF(BB26&lt;&gt;0, BB26))</f>
        <v>357</v>
      </c>
      <c r="BD26" s="100"/>
      <c r="BE26" s="94"/>
    </row>
    <row r="27" spans="1:57" ht="21.65" customHeight="1" x14ac:dyDescent="0.25">
      <c r="A27" s="71" t="s">
        <v>105</v>
      </c>
      <c r="B27" s="26"/>
      <c r="C27" s="26"/>
      <c r="D27" s="78"/>
      <c r="E27" s="30"/>
      <c r="F27" s="26"/>
      <c r="G27" s="26"/>
      <c r="H27" s="30">
        <f>IF(I27&gt;0, VLOOKUP(I27,Table12[#All], 2, FALSE), "")</f>
        <v>20</v>
      </c>
      <c r="I27" s="26">
        <v>6</v>
      </c>
      <c r="J27" s="83" t="s">
        <v>106</v>
      </c>
      <c r="K27" s="30"/>
      <c r="L27" s="26"/>
      <c r="M27" s="26"/>
      <c r="N27" s="30">
        <f>IF(O27&gt;0, VLOOKUP(O27,Table12[#All], 2, FALSE), "")</f>
        <v>26</v>
      </c>
      <c r="O27" s="26">
        <v>2</v>
      </c>
      <c r="P27" s="84" t="s">
        <v>106</v>
      </c>
      <c r="Q27" s="30"/>
      <c r="R27" s="26"/>
      <c r="S27" s="78"/>
      <c r="T27" s="129"/>
      <c r="U27" s="131"/>
      <c r="V27" s="131"/>
      <c r="W27" s="131"/>
      <c r="X27" s="131"/>
      <c r="Y27" s="78"/>
      <c r="Z27" s="129">
        <f>IF(AA27&gt;0, VLOOKUP(AA27,Table15[#All], 2, FALSE), "")</f>
        <v>0</v>
      </c>
      <c r="AA27" s="131">
        <v>4</v>
      </c>
      <c r="AB27" s="87" t="s">
        <v>107</v>
      </c>
      <c r="AC27" s="129"/>
      <c r="AD27" s="131"/>
      <c r="AE27" s="78"/>
      <c r="AF27" s="129"/>
      <c r="AG27" s="131"/>
      <c r="AH27" s="78"/>
      <c r="AI27" s="129"/>
      <c r="AJ27" s="131"/>
      <c r="AK27" s="78"/>
      <c r="AL27" s="129">
        <f>IF(AM27&gt;0, VLOOKUP(AM27,Table6[#All], 2, FALSE), "")</f>
        <v>44</v>
      </c>
      <c r="AM27" s="131">
        <v>1</v>
      </c>
      <c r="AN27" s="89" t="s">
        <v>84</v>
      </c>
      <c r="AO27" s="129">
        <f>IF(AP27&gt;0, VLOOKUP(AP27,Table13[#All], 2, FALSE), "")</f>
        <v>13</v>
      </c>
      <c r="AP27" s="131">
        <v>5</v>
      </c>
      <c r="AQ27" s="90" t="s">
        <v>89</v>
      </c>
      <c r="AR27" s="129"/>
      <c r="AS27" s="131"/>
      <c r="AT27" s="78"/>
      <c r="AU27" s="129"/>
      <c r="AV27" s="131"/>
      <c r="AW27" s="131"/>
      <c r="AX27" s="129"/>
      <c r="AY27" s="131"/>
      <c r="AZ27" s="131"/>
      <c r="BA27" s="150">
        <f t="shared" si="2"/>
        <v>103</v>
      </c>
      <c r="BB27" s="58">
        <f t="array" ref="BB27">SUM(IFERROR(LARGE((B27,E27,H27,K27,N27,Q27,T27,W27,Z27,AC27,AF27,AI27,AL27,AO27,AR27,AU27,AX27),{1,2,3,4,5,6,7}), 0))</f>
        <v>103</v>
      </c>
      <c r="BC27" s="60">
        <f t="shared" ref="BC27:BC57" si="3">MIN(IF(BA27&lt;&gt;0, BA27), IF(BB27&lt;&gt;0, BB27))</f>
        <v>103</v>
      </c>
      <c r="BD27" s="58"/>
      <c r="BE27" s="94"/>
    </row>
    <row r="28" spans="1:57" ht="15" customHeight="1" x14ac:dyDescent="0.25">
      <c r="A28" s="71" t="s">
        <v>108</v>
      </c>
      <c r="B28" s="26">
        <f>IF(OR(C28="",D28=""),"",IFERROR(INDEX(Matrix!$A$2:$BJ$2,1,MATCH(D28&amp;C28,Matrix!$A$1:$BJ$1,0)),""))</f>
        <v>34</v>
      </c>
      <c r="C28" s="26">
        <v>8</v>
      </c>
      <c r="D28" s="78" t="s">
        <v>86</v>
      </c>
      <c r="E28" s="30" t="str">
        <f>IF(OR(F28="",G28=""),"",IFERROR(INDEX(Matrix!$A$2:$BJ$2,1,MATCH(G28&amp;F28,Matrix!$A$1:$BJ$1,0)),""))</f>
        <v/>
      </c>
      <c r="F28" s="26"/>
      <c r="G28" s="26"/>
      <c r="H28" s="30">
        <f>IF(OR(I28="",J28=""),"",IFERROR(INDEX(Matrix!$A$2:$BJ$2,1,MATCH(J28&amp;I28,Matrix!$A$1:$BJ$1,0)),""))</f>
        <v>34</v>
      </c>
      <c r="I28" s="26">
        <v>8</v>
      </c>
      <c r="J28" s="77" t="s">
        <v>86</v>
      </c>
      <c r="K28" s="30" t="str">
        <f>IF(OR(L28="",M28=""),"",IFERROR(INDEX(Matrix!$A$2:$BJ$2,1,MATCH(M28&amp;L28,Matrix!$A$1:$BJ$1,0)),""))</f>
        <v/>
      </c>
      <c r="L28" s="26"/>
      <c r="M28" s="26"/>
      <c r="N28" s="30">
        <f>IF(OR(O28="",P28=""),"",IFERROR(INDEX(Matrix!$A$2:$BJ$2,1,MATCH(P28&amp;O28,Matrix!$A$1:$BJ$1,0)),""))</f>
        <v>28</v>
      </c>
      <c r="O28" s="26">
        <v>6</v>
      </c>
      <c r="P28" s="78" t="s">
        <v>90</v>
      </c>
      <c r="Q28" s="30" t="str">
        <f>IF(OR(R28="",S28=""),"",IFERROR(INDEX(Matrix!$A$2:$BJ$2,1,MATCH(S28&amp;R28,Matrix!$A$1:$BJ$1,0)),""))</f>
        <v/>
      </c>
      <c r="R28" s="26"/>
      <c r="S28" s="78"/>
      <c r="T28" s="129" t="str">
        <f>IF(OR(U28="",V28=""),"",IFERROR(INDEX(Matrix!$A$2:$BJ$2,1,MATCH(V28&amp;U28,Matrix!$A$1:$BJ$1,0)),""))</f>
        <v/>
      </c>
      <c r="U28" s="131"/>
      <c r="V28" s="138"/>
      <c r="W28" s="131" t="str">
        <f>IF(OR(X28="",Y28=""),"",IFERROR(INDEX(Matrix!$A$2:$BJ$2,1,MATCH(Y28&amp;X28,Matrix!$A$1:$BJ$1,0)),""))</f>
        <v/>
      </c>
      <c r="X28" s="131"/>
      <c r="Y28" s="77"/>
      <c r="Z28" s="129">
        <f>IF(OR(AA28="",AB28=""),"",IFERROR(INDEX(Matrix!$A$2:$BJ$2,1,MATCH(AB28&amp;AA28,Matrix!$A$1:$BJ$1,0)),""))</f>
        <v>26</v>
      </c>
      <c r="AA28" s="131">
        <v>2</v>
      </c>
      <c r="AB28" s="77" t="s">
        <v>106</v>
      </c>
      <c r="AC28" s="129">
        <f>IF(OR(AD28="",AE28=""),"",IFERROR(INDEX(Matrix!$A$2:$BJ$2,1,MATCH(AE28&amp;AD28,Matrix!$A$1:$BJ$1,0)),""))</f>
        <v>10</v>
      </c>
      <c r="AD28" s="131">
        <v>8</v>
      </c>
      <c r="AE28" s="77" t="s">
        <v>89</v>
      </c>
      <c r="AF28" s="129" t="str">
        <f>IF(OR(AG28="",AH28=""),"",IFERROR(INDEX(Matrix!$A$2:$BJ$2,1,MATCH(AH28&amp;AG28,Matrix!$A$1:$BJ$1,0)),""))</f>
        <v/>
      </c>
      <c r="AG28" s="131"/>
      <c r="AH28" s="77"/>
      <c r="AI28" s="129" t="str">
        <f>IF(OR(AJ28="",AK28=""),"",IFERROR(INDEX(Matrix!$A$2:$BJ$2,1,MATCH(AK28&amp;AJ28,Matrix!$A$1:$BJ$1,0)),""))</f>
        <v/>
      </c>
      <c r="AJ28" s="131"/>
      <c r="AK28" s="78"/>
      <c r="AL28" s="129" t="str">
        <f>IF(OR(AM28="",AN28=""),"",IFERROR(INDEX(Matrix!$A$2:$BJ$2,1,MATCH(AN28&amp;AM28,Matrix!$A$1:$BJ$1,0)),""))</f>
        <v/>
      </c>
      <c r="AM28" s="131"/>
      <c r="AN28" s="78"/>
      <c r="AO28" s="129">
        <f>IF(OR(AP28="",AQ28=""),"",IFERROR(INDEX(Matrix!$A$2:$BJ$2,1,MATCH(AQ28&amp;AP28,Matrix!$A$1:$BJ$1,0)),""))</f>
        <v>44</v>
      </c>
      <c r="AP28" s="131">
        <v>6</v>
      </c>
      <c r="AQ28" s="77" t="s">
        <v>84</v>
      </c>
      <c r="AR28" s="129">
        <f>IF(OR(AS28="",AT28=""),"",IFERROR(INDEX(Matrix!$A$2:$BJ$2,1,MATCH(AT28&amp;AS28,Matrix!$A$1:$BJ$1,0)),""))</f>
        <v>60</v>
      </c>
      <c r="AS28" s="131">
        <v>1</v>
      </c>
      <c r="AT28" s="77" t="s">
        <v>85</v>
      </c>
      <c r="AU28" s="129" t="str">
        <f>IF(OR(AV28="",AW28=""),"",IFERROR(INDEX(Matrix!$A$2:$BJ$2,1,MATCH(AW28&amp;AV28,Matrix!$A$1:$BJ$1,0)),""))</f>
        <v/>
      </c>
      <c r="AV28" s="131"/>
      <c r="AW28" s="131"/>
      <c r="AX28" s="129" t="str">
        <f>IF(OR(AY28="",AZ28=""),"",IFERROR(INDEX(Matrix!$A$2:$BJ$2,1,MATCH(AZ28&amp;AY28,Matrix!$A$1:$BJ$1,0)),""))</f>
        <v/>
      </c>
      <c r="AY28" s="131"/>
      <c r="AZ28" s="131"/>
      <c r="BA28" s="150">
        <f t="shared" si="2"/>
        <v>236</v>
      </c>
      <c r="BB28" s="58">
        <f t="array" ref="BB28">SUM(IFERROR(LARGE((B28,E28,H28,K28,N28,Q28,T28,W28,Z28,AC28,AF28,AI28,AL28,AO28,AR28,AU28,AX28),{1,2,3,4,5,6,7}),0))</f>
        <v>236</v>
      </c>
      <c r="BC28" s="60">
        <f t="shared" si="3"/>
        <v>236</v>
      </c>
      <c r="BD28" s="58"/>
      <c r="BE28" s="94"/>
    </row>
    <row r="29" spans="1:57" ht="15" customHeight="1" x14ac:dyDescent="0.25">
      <c r="A29" s="71" t="s">
        <v>109</v>
      </c>
      <c r="B29" s="26">
        <f>IF(OR(C29="",D29=""),"",IFERROR(INDEX(Matrix!$A$2:$BJ$2,1,MATCH(D29&amp;C29,Matrix!$A$1:$BJ$1,0)),""))</f>
        <v>52</v>
      </c>
      <c r="C29" s="26">
        <v>1</v>
      </c>
      <c r="D29" s="77" t="s">
        <v>84</v>
      </c>
      <c r="E29" s="30" t="str">
        <f>IF(OR(F29="",G29=""),"",IFERROR(INDEX(Matrix!$A$2:$BJ$2,1,MATCH(G29&amp;F29,Matrix!$A$1:$BJ$1,0)),""))</f>
        <v/>
      </c>
      <c r="F29" s="26"/>
      <c r="G29" s="26"/>
      <c r="H29" s="30">
        <f>IF(OR(I29="",J29=""),"",IFERROR(INDEX(Matrix!$A$2:$BJ$2,1,MATCH(J29&amp;I29,Matrix!$A$1:$BJ$1,0)),""))</f>
        <v>44</v>
      </c>
      <c r="I29" s="26">
        <v>6</v>
      </c>
      <c r="J29" s="77" t="s">
        <v>84</v>
      </c>
      <c r="K29" s="30" t="str">
        <f>IF(OR(L29="",M29=""),"",IFERROR(INDEX(Matrix!$A$2:$BJ$2,1,MATCH(M29&amp;L29,Matrix!$A$1:$BJ$1,0)),""))</f>
        <v/>
      </c>
      <c r="L29" s="26"/>
      <c r="M29" s="26"/>
      <c r="N29" s="30">
        <f>IF(OR(O29="",P29=""),"",IFERROR(INDEX(Matrix!$A$2:$BJ$2,1,MATCH(P29&amp;O29,Matrix!$A$1:$BJ$1,0)),""))</f>
        <v>44</v>
      </c>
      <c r="O29" s="26">
        <v>6</v>
      </c>
      <c r="P29" s="77" t="s">
        <v>84</v>
      </c>
      <c r="Q29" s="30" t="str">
        <f>IF(OR(R29="",S29=""),"",IFERROR(INDEX(Matrix!$A$2:$BJ$2,1,MATCH(S29&amp;R29,Matrix!$A$1:$BJ$1,0)),""))</f>
        <v/>
      </c>
      <c r="R29" s="26"/>
      <c r="S29" s="78"/>
      <c r="T29" s="129" t="str">
        <f>IF(OR(U29="",V29=""),"",IFERROR(INDEX(Matrix!$A$2:$BJ$2,1,MATCH(V29&amp;U29,Matrix!$A$1:$BJ$1,0)),""))</f>
        <v/>
      </c>
      <c r="U29" s="131"/>
      <c r="V29" s="138"/>
      <c r="W29" s="131" t="str">
        <f>IF(OR(X29="",Y29=""),"",IFERROR(INDEX(Matrix!$A$2:$BJ$2,1,MATCH(Y29&amp;X29,Matrix!$A$1:$BJ$1,0)),""))</f>
        <v/>
      </c>
      <c r="X29" s="131"/>
      <c r="Y29" s="78"/>
      <c r="Z29" s="129">
        <f>IF(OR(AA29="",AB29=""),"",IFERROR(INDEX(Matrix!$A$2:$BJ$2,1,MATCH(AB29&amp;AA29,Matrix!$A$1:$BJ$1,0)),""))</f>
        <v>42</v>
      </c>
      <c r="AA29" s="131">
        <v>2</v>
      </c>
      <c r="AB29" s="77" t="s">
        <v>86</v>
      </c>
      <c r="AC29" s="129">
        <f>IF(OR(AD29="",AE29=""),"",IFERROR(INDEX(Matrix!$A$2:$BJ$2,1,MATCH(AE29&amp;AD29,Matrix!$A$1:$BJ$1,0)),""))</f>
        <v>18</v>
      </c>
      <c r="AD29" s="131">
        <v>8</v>
      </c>
      <c r="AE29" s="78" t="s">
        <v>106</v>
      </c>
      <c r="AF29" s="129">
        <f>IF(OR(AG29="",AH29=""),"",IFERROR(INDEX(Matrix!$A$2:$BJ$2,1,MATCH(AH29&amp;AG29,Matrix!$A$1:$BJ$1,0)),""))</f>
        <v>60</v>
      </c>
      <c r="AG29" s="131">
        <v>1</v>
      </c>
      <c r="AH29" s="77" t="s">
        <v>85</v>
      </c>
      <c r="AI29" s="129">
        <f>IF(OR(AJ29="",AK29=""),"",IFERROR(INDEX(Matrix!$A$2:$BJ$2,1,MATCH(AK29&amp;AJ29,Matrix!$A$1:$BJ$1,0)),""))</f>
        <v>45</v>
      </c>
      <c r="AJ29" s="131">
        <v>5</v>
      </c>
      <c r="AK29" s="78" t="s">
        <v>84</v>
      </c>
      <c r="AL29" s="129">
        <f>IF(OR(AM29="",AN29=""),"",IFERROR(INDEX(Matrix!$A$2:$BJ$2,1,MATCH(AN29&amp;AM29,Matrix!$A$1:$BJ$1,0)),""))</f>
        <v>28</v>
      </c>
      <c r="AM29" s="131">
        <v>6</v>
      </c>
      <c r="AN29" s="78" t="s">
        <v>90</v>
      </c>
      <c r="AO29" s="129">
        <f>IF(OR(AP29="",AQ29=""),"",IFERROR(INDEX(Matrix!$A$2:$BJ$2,1,MATCH(AQ29&amp;AP29,Matrix!$A$1:$BJ$1,0)),""))</f>
        <v>60</v>
      </c>
      <c r="AP29" s="131">
        <v>1</v>
      </c>
      <c r="AQ29" s="77" t="s">
        <v>85</v>
      </c>
      <c r="AR29" s="129">
        <f>IF(OR(AS29="",AT29=""),"",IFERROR(INDEX(Matrix!$A$2:$BJ$2,1,MATCH(AT29&amp;AS29,Matrix!$A$1:$BJ$1,0)),""))</f>
        <v>44</v>
      </c>
      <c r="AS29" s="131">
        <v>6</v>
      </c>
      <c r="AT29" s="77" t="s">
        <v>84</v>
      </c>
      <c r="AU29" s="129" t="str">
        <f>IF(OR(AV29="",AW29=""),"",IFERROR(INDEX(Matrix!$A$2:$BJ$2,1,MATCH(AW29&amp;AV29,Matrix!$A$1:$BJ$1,0)),""))</f>
        <v/>
      </c>
      <c r="AV29" s="131"/>
      <c r="AW29" s="131"/>
      <c r="AX29" s="129" t="str">
        <f>IF(OR(AY29="",AZ29=""),"",IFERROR(INDEX(Matrix!$A$2:$BJ$2,1,MATCH(AZ29&amp;AY29,Matrix!$A$1:$BJ$1,0)),""))</f>
        <v/>
      </c>
      <c r="AY29" s="131"/>
      <c r="AZ29" s="131"/>
      <c r="BA29" s="150">
        <f t="shared" si="2"/>
        <v>437</v>
      </c>
      <c r="BB29" s="58">
        <f t="array" ref="BB29">SUM(IFERROR(LARGE((B29,E29,H29,K29,N29,Q29,T29,W29,Z29,AC29,AF29,AI29,AL29,AO29,AR29,AU29,AX29),{1,2,3,4,5,6,7}),0))</f>
        <v>349</v>
      </c>
      <c r="BC29" s="60">
        <f t="shared" si="3"/>
        <v>349</v>
      </c>
      <c r="BD29" s="58"/>
      <c r="BE29" s="94"/>
    </row>
    <row r="30" spans="1:57" ht="15" customHeight="1" x14ac:dyDescent="0.25">
      <c r="A30" s="71" t="s">
        <v>110</v>
      </c>
      <c r="B30" s="26" t="str">
        <f>IF(OR(C30="",D30=""),"",IFERROR(INDEX(Matrix!$A$2:$BJ$2,1,MATCH(D30&amp;C30,Matrix!$A$1:$BJ$1,0)),""))</f>
        <v/>
      </c>
      <c r="C30" s="26"/>
      <c r="D30" s="78"/>
      <c r="E30" s="30" t="str">
        <f>IF(OR(F30="",G30=""),"",IFERROR(INDEX(Matrix!$A$2:$BJ$2,1,MATCH(G30&amp;F30,Matrix!$A$1:$BJ$1,0)),""))</f>
        <v/>
      </c>
      <c r="F30" s="26"/>
      <c r="G30" s="26"/>
      <c r="H30" s="30">
        <f>IF(OR(I30="",J30=""),"",IFERROR(INDEX(Matrix!$A$2:$BJ$2,1,MATCH(J30&amp;I30,Matrix!$A$1:$BJ$1,0)),""))</f>
        <v>42</v>
      </c>
      <c r="I30" s="26">
        <v>2</v>
      </c>
      <c r="J30" s="77" t="s">
        <v>86</v>
      </c>
      <c r="K30" s="30" t="str">
        <f>IF(OR(L30="",M30=""),"",IFERROR(INDEX(Matrix!$A$2:$BJ$2,1,MATCH(M30&amp;L30,Matrix!$A$1:$BJ$1,0)),""))</f>
        <v/>
      </c>
      <c r="L30" s="26"/>
      <c r="M30" s="26"/>
      <c r="N30" s="30">
        <f>IF(OR(O30="",P30=""),"",IFERROR(INDEX(Matrix!$A$2:$BJ$2,1,MATCH(P30&amp;O30,Matrix!$A$1:$BJ$1,0)),""))</f>
        <v>22</v>
      </c>
      <c r="O30" s="26">
        <v>4</v>
      </c>
      <c r="P30" s="78" t="s">
        <v>106</v>
      </c>
      <c r="Q30" s="30" t="str">
        <f>IF(OR(R30="",S30=""),"",IFERROR(INDEX(Matrix!$A$2:$BJ$2,1,MATCH(S30&amp;R30,Matrix!$A$1:$BJ$1,0)),""))</f>
        <v/>
      </c>
      <c r="R30" s="26"/>
      <c r="S30" s="78"/>
      <c r="T30" s="129" t="str">
        <f>IF(OR(U30="",V30=""),"",IFERROR(INDEX(Matrix!$A$2:$BJ$2,1,MATCH(V30&amp;U30,Matrix!$A$1:$BJ$1,0)),""))</f>
        <v/>
      </c>
      <c r="U30" s="131"/>
      <c r="V30" s="138"/>
      <c r="W30" s="131" t="str">
        <f>IF(OR(X30="",Y30=""),"",IFERROR(INDEX(Matrix!$A$2:$BJ$2,1,MATCH(Y30&amp;X30,Matrix!$A$1:$BJ$1,0)),""))</f>
        <v/>
      </c>
      <c r="X30" s="131"/>
      <c r="Y30" s="78"/>
      <c r="Z30" s="129">
        <v>4</v>
      </c>
      <c r="AA30" s="131">
        <v>6</v>
      </c>
      <c r="AB30" s="77" t="s">
        <v>111</v>
      </c>
      <c r="AC30" s="129" t="str">
        <f>IF(OR(AD30="",AE30=""),"",IFERROR(INDEX(Matrix!$A$2:$BJ$2,1,MATCH(AE30&amp;AD30,Matrix!$A$1:$BJ$1,0)),""))</f>
        <v/>
      </c>
      <c r="AD30" s="131"/>
      <c r="AE30" s="78"/>
      <c r="AF30" s="129">
        <f>IF(OR(AG30="",AH30=""),"",IFERROR(INDEX(Matrix!$A$2:$BJ$2,1,MATCH(AH30&amp;AG30,Matrix!$A$1:$BJ$1,0)),""))</f>
        <v>36</v>
      </c>
      <c r="AG30" s="131">
        <v>6</v>
      </c>
      <c r="AH30" s="77" t="s">
        <v>86</v>
      </c>
      <c r="AI30" s="129" t="str">
        <f>IF(OR(AJ30="",AK30=""),"",IFERROR(INDEX(Matrix!$A$2:$BJ$2,1,MATCH(AK30&amp;AJ30,Matrix!$A$1:$BJ$1,0)),""))</f>
        <v/>
      </c>
      <c r="AJ30" s="131"/>
      <c r="AK30" s="78"/>
      <c r="AL30" s="129">
        <f>IF(OR(AM30="",AN30=""),"",IFERROR(INDEX(Matrix!$A$2:$BJ$2,1,MATCH(AN30&amp;AM30,Matrix!$A$1:$BJ$1,0)),""))</f>
        <v>29</v>
      </c>
      <c r="AM30" s="131">
        <v>5</v>
      </c>
      <c r="AN30" s="78" t="s">
        <v>90</v>
      </c>
      <c r="AO30" s="129">
        <f>IF(OR(AP30="",AQ30=""),"",IFERROR(INDEX(Matrix!$A$2:$BJ$2,1,MATCH(AQ30&amp;AP30,Matrix!$A$1:$BJ$1,0)),""))</f>
        <v>36</v>
      </c>
      <c r="AP30" s="131">
        <v>6</v>
      </c>
      <c r="AQ30" s="77" t="s">
        <v>86</v>
      </c>
      <c r="AR30" s="129">
        <f>IF(OR(AS30="",AT30=""),"",IFERROR(INDEX(Matrix!$A$2:$BJ$2,1,MATCH(AT30&amp;AS30,Matrix!$A$1:$BJ$1,0)),""))</f>
        <v>27</v>
      </c>
      <c r="AS30" s="131">
        <v>7</v>
      </c>
      <c r="AT30" s="77" t="s">
        <v>90</v>
      </c>
      <c r="AU30" s="129" t="str">
        <f>IF(OR(AV30="",AW30=""),"",IFERROR(INDEX(Matrix!$A$2:$BJ$2,1,MATCH(AW30&amp;AV30,Matrix!$A$1:$BJ$1,0)),""))</f>
        <v/>
      </c>
      <c r="AV30" s="131"/>
      <c r="AW30" s="131"/>
      <c r="AX30" s="129" t="str">
        <f>IF(OR(AY30="",AZ30=""),"",IFERROR(INDEX(Matrix!$A$2:$BJ$2,1,MATCH(AZ30&amp;AY30,Matrix!$A$1:$BJ$1,0)),""))</f>
        <v/>
      </c>
      <c r="AY30" s="131"/>
      <c r="AZ30" s="131"/>
      <c r="BA30" s="150">
        <f t="shared" si="2"/>
        <v>196</v>
      </c>
      <c r="BB30" s="58">
        <f t="array" ref="BB30">SUM(IFERROR(LARGE((B30,E30,H30,K30,N30,Q30,T30,W30,Z30,AC30,AF30,AI30,AL30,AO30,AR30,AU30,AX30),{1,2,3,4,5,6,7}),0))</f>
        <v>196</v>
      </c>
      <c r="BC30" s="60">
        <f t="shared" si="3"/>
        <v>196</v>
      </c>
      <c r="BD30" s="58"/>
      <c r="BE30" s="94"/>
    </row>
    <row r="31" spans="1:57" ht="15" customHeight="1" x14ac:dyDescent="0.25">
      <c r="A31" s="71" t="s">
        <v>112</v>
      </c>
      <c r="B31" s="26" t="str">
        <f>IF(OR(C31="",D31=""),"",IFERROR(INDEX(Matrix!$A$2:$BJ$2,1,MATCH(D31&amp;C31,Matrix!$A$1:$BJ$1,0)),""))</f>
        <v/>
      </c>
      <c r="C31" s="26"/>
      <c r="D31" s="78"/>
      <c r="E31" s="30" t="str">
        <f>IF(OR(F31="",G31=""),"",IFERROR(INDEX(Matrix!$A$2:$BJ$2,1,MATCH(G31&amp;F31,Matrix!$A$1:$BJ$1,0)),""))</f>
        <v/>
      </c>
      <c r="F31" s="26"/>
      <c r="G31" s="26"/>
      <c r="H31" s="30">
        <f>IF(OR(I31="",J31=""),"",IFERROR(INDEX(Matrix!$A$2:$BJ$2,1,MATCH(J31&amp;I31,Matrix!$A$1:$BJ$1,0)),""))</f>
        <v>34</v>
      </c>
      <c r="I31" s="26">
        <v>2</v>
      </c>
      <c r="J31" s="77" t="s">
        <v>90</v>
      </c>
      <c r="K31" s="30" t="str">
        <f>IF(OR(L31="",M31=""),"",IFERROR(INDEX(Matrix!$A$2:$BJ$2,1,MATCH(M31&amp;L31,Matrix!$A$1:$BJ$1,0)),""))</f>
        <v/>
      </c>
      <c r="L31" s="26"/>
      <c r="M31" s="138"/>
      <c r="N31" s="30">
        <f>IF(OR(O31="",P31=""),"",IFERROR(INDEX(Matrix!$A$2:$BJ$2,1,MATCH(P31&amp;O31,Matrix!$A$1:$BJ$1,0)),""))</f>
        <v>58</v>
      </c>
      <c r="O31" s="26">
        <v>2</v>
      </c>
      <c r="P31" s="77" t="s">
        <v>85</v>
      </c>
      <c r="Q31" s="30">
        <f>IF(OR(R31="",S31=""),"",IFERROR(INDEX(Matrix!$A$2:$BJ$2,1,MATCH(S31&amp;R31,Matrix!$A$1:$BJ$1,0)),""))</f>
        <v>45</v>
      </c>
      <c r="R31" s="26">
        <v>5</v>
      </c>
      <c r="S31" s="78" t="s">
        <v>84</v>
      </c>
      <c r="T31" s="129" t="str">
        <f>IF(OR(U31="",V31=""),"",IFERROR(INDEX(Matrix!$A$2:$BJ$2,1,MATCH(V31&amp;U31,Matrix!$A$1:$BJ$1,0)),""))</f>
        <v/>
      </c>
      <c r="U31" s="131"/>
      <c r="V31" s="131"/>
      <c r="W31" s="131" t="str">
        <f>IF(OR(X31="",Y31=""),"",IFERROR(INDEX(Matrix!$A$2:$BJ$2,1,MATCH(Y31&amp;X31,Matrix!$A$1:$BJ$1,0)),""))</f>
        <v/>
      </c>
      <c r="X31" s="131"/>
      <c r="Y31" s="78"/>
      <c r="Z31" s="129">
        <v>4</v>
      </c>
      <c r="AA31" s="131">
        <v>8</v>
      </c>
      <c r="AB31" s="77" t="s">
        <v>111</v>
      </c>
      <c r="AC31" s="129" t="str">
        <f>IF(OR(AD31="",AE31=""),"",IFERROR(INDEX(Matrix!$A$2:$BJ$2,1,MATCH(AE31&amp;AD31,Matrix!$A$1:$BJ$1,0)),""))</f>
        <v/>
      </c>
      <c r="AD31" s="131"/>
      <c r="AE31" s="78"/>
      <c r="AF31" s="129" t="str">
        <f>IF(OR(AG31="",AH31=""),"",IFERROR(INDEX(Matrix!$A$2:$BJ$2,1,MATCH(AH31&amp;AG31,Matrix!$A$1:$BJ$1,0)),""))</f>
        <v/>
      </c>
      <c r="AG31" s="131"/>
      <c r="AH31" s="77"/>
      <c r="AI31" s="129" t="str">
        <f>IF(OR(AJ31="",AK31=""),"",IFERROR(INDEX(Matrix!$A$2:$BJ$2,1,MATCH(AK31&amp;AJ31,Matrix!$A$1:$BJ$1,0)),""))</f>
        <v/>
      </c>
      <c r="AJ31" s="131"/>
      <c r="AK31" s="78"/>
      <c r="AL31" s="129" t="str">
        <f>IF(OR(AM31="",AN31=""),"",IFERROR(INDEX(Matrix!$A$2:$BJ$2,1,MATCH(AN31&amp;AM31,Matrix!$A$1:$BJ$1,0)),""))</f>
        <v/>
      </c>
      <c r="AM31" s="131"/>
      <c r="AN31" s="78"/>
      <c r="AO31" s="129">
        <f>IF(OR(AP31="",AQ31=""),"",IFERROR(INDEX(Matrix!$A$2:$BJ$2,1,MATCH(AQ31&amp;AP31,Matrix!$A$1:$BJ$1,0)),""))</f>
        <v>26</v>
      </c>
      <c r="AP31" s="131">
        <v>8</v>
      </c>
      <c r="AQ31" s="77" t="s">
        <v>90</v>
      </c>
      <c r="AR31" s="129" t="str">
        <f>IF(OR(AS31="",AT31=""),"",IFERROR(INDEX(Matrix!$A$2:$BJ$2,1,MATCH(AT31&amp;AS31,Matrix!$A$1:$BJ$1,0)),""))</f>
        <v/>
      </c>
      <c r="AS31" s="131"/>
      <c r="AT31" s="77"/>
      <c r="AU31" s="129">
        <v>48</v>
      </c>
      <c r="AV31" s="131">
        <v>20</v>
      </c>
      <c r="AW31" s="101">
        <v>3</v>
      </c>
      <c r="AX31" s="129" t="str">
        <f>IF(OR(AY31="",AZ31=""),"",IFERROR(INDEX(Matrix!$A$2:$BJ$2,1,MATCH(AZ31&amp;AY31,Matrix!$A$1:$BJ$1,0)),""))</f>
        <v/>
      </c>
      <c r="AY31" s="131"/>
      <c r="AZ31" s="131"/>
      <c r="BA31" s="150">
        <f t="shared" si="2"/>
        <v>215</v>
      </c>
      <c r="BB31" s="58">
        <f t="array" ref="BB31">SUM(IFERROR(LARGE((B31,E31,H31,K31,N31,Q31,T31,W31,Z31,AC31,AF31,AI31,AL31,AO31,AR31,AU31,AX31),{1,2,3,4,5,6,7}),0))</f>
        <v>215</v>
      </c>
      <c r="BC31" s="60">
        <f t="shared" si="3"/>
        <v>215</v>
      </c>
      <c r="BD31" s="58"/>
      <c r="BE31" s="94"/>
    </row>
    <row r="32" spans="1:57" ht="15" customHeight="1" x14ac:dyDescent="0.25">
      <c r="A32" s="71" t="s">
        <v>113</v>
      </c>
      <c r="B32" s="26" t="str">
        <f>IF(OR(C32="",D32=""),"",IFERROR(INDEX(Matrix!$A$2:$BJ$2,1,MATCH(D32&amp;C32,Matrix!$A$1:$BJ$1,0)),""))</f>
        <v/>
      </c>
      <c r="C32" s="26"/>
      <c r="D32" s="78"/>
      <c r="E32" s="30" t="str">
        <f>IF(OR(F32="",G32=""),"",IFERROR(INDEX(Matrix!$A$2:$BJ$2,1,MATCH(G32&amp;F32,Matrix!$A$1:$BJ$1,0)),""))</f>
        <v/>
      </c>
      <c r="F32" s="26"/>
      <c r="G32" s="26"/>
      <c r="H32" s="30">
        <f>IF(OR(I32="",J32=""),"",IFERROR(INDEX(Matrix!$A$2:$BJ$2,1,MATCH(J32&amp;I32,Matrix!$A$1:$BJ$1,0)),""))</f>
        <v>14</v>
      </c>
      <c r="I32" s="26">
        <v>4</v>
      </c>
      <c r="J32" s="77" t="s">
        <v>89</v>
      </c>
      <c r="K32" s="30" t="str">
        <f>IF(OR(L32="",M32=""),"",IFERROR(INDEX(Matrix!$A$2:$BJ$2,1,MATCH(M32&amp;L32,Matrix!$A$1:$BJ$1,0)),""))</f>
        <v/>
      </c>
      <c r="L32" s="26"/>
      <c r="M32" s="26"/>
      <c r="N32" s="30">
        <f>IF(OR(O32="",P32=""),"",IFERROR(INDEX(Matrix!$A$2:$BJ$2,1,MATCH(P32&amp;O32,Matrix!$A$1:$BJ$1,0)),""))</f>
        <v>36</v>
      </c>
      <c r="O32" s="26">
        <v>1</v>
      </c>
      <c r="P32" s="77" t="s">
        <v>90</v>
      </c>
      <c r="Q32" s="30" t="str">
        <f>IF(OR(R32="",S32=""),"",IFERROR(INDEX(Matrix!$A$2:$BJ$2,1,MATCH(S32&amp;R32,Matrix!$A$1:$BJ$1,0)),""))</f>
        <v/>
      </c>
      <c r="R32" s="26"/>
      <c r="S32" s="77"/>
      <c r="T32" s="129" t="str">
        <f>IF(OR(U32="",V32=""),"",IFERROR(INDEX(Matrix!$A$2:$BJ$2,1,MATCH(V32&amp;U32,Matrix!$A$1:$BJ$1,0)),""))</f>
        <v/>
      </c>
      <c r="U32" s="131"/>
      <c r="V32" s="131"/>
      <c r="W32" s="131" t="str">
        <f>IF(OR(X32="",Y32=""),"",IFERROR(INDEX(Matrix!$A$2:$BJ$2,1,MATCH(Y32&amp;X32,Matrix!$A$1:$BJ$1,0)),""))</f>
        <v/>
      </c>
      <c r="X32" s="131"/>
      <c r="Y32" s="78"/>
      <c r="Z32" s="129" t="str">
        <f>IF(OR(AA32="",AB32=""),"",IFERROR(INDEX(Matrix!$A$2:$BJ$2,1,MATCH(AB32&amp;AA32,Matrix!$A$1:$BJ$1,0)),""))</f>
        <v/>
      </c>
      <c r="AA32" s="131">
        <v>5</v>
      </c>
      <c r="AB32" s="77" t="s">
        <v>107</v>
      </c>
      <c r="AC32" s="129" t="str">
        <f>IF(OR(AD32="",AE32=""),"",IFERROR(INDEX(Matrix!$A$2:$BJ$2,1,MATCH(AE32&amp;AD32,Matrix!$A$1:$BJ$1,0)),""))</f>
        <v/>
      </c>
      <c r="AD32" s="131"/>
      <c r="AE32" s="78"/>
      <c r="AF32" s="129">
        <f>IF(OR(AG32="",AH32=""),"",IFERROR(INDEX(Matrix!$A$2:$BJ$2,1,MATCH(AH32&amp;AG32,Matrix!$A$1:$BJ$1,0)),""))</f>
        <v>30</v>
      </c>
      <c r="AG32" s="131">
        <v>4</v>
      </c>
      <c r="AH32" s="77" t="s">
        <v>90</v>
      </c>
      <c r="AI32" s="129" t="str">
        <f>IF(OR(AJ32="",AK32=""),"",IFERROR(INDEX(Matrix!$A$2:$BJ$2,1,MATCH(AK32&amp;AJ32,Matrix!$A$1:$BJ$1,0)),""))</f>
        <v/>
      </c>
      <c r="AJ32" s="131"/>
      <c r="AK32" s="78"/>
      <c r="AL32" s="129" t="str">
        <f>IF(OR(AM32="",AN32=""),"",IFERROR(INDEX(Matrix!$A$2:$BJ$2,1,MATCH(AN32&amp;AM32,Matrix!$A$1:$BJ$1,0)),""))</f>
        <v/>
      </c>
      <c r="AM32" s="131"/>
      <c r="AN32" s="78"/>
      <c r="AO32" s="129">
        <f>IF(OR(AP32="",AQ32=""),"",IFERROR(INDEX(Matrix!$A$2:$BJ$2,1,MATCH(AQ32&amp;AP32,Matrix!$A$1:$BJ$1,0)),""))</f>
        <v>44</v>
      </c>
      <c r="AP32" s="131">
        <v>1</v>
      </c>
      <c r="AQ32" s="77" t="s">
        <v>86</v>
      </c>
      <c r="AR32" s="129">
        <f>IF(OR(AS32="",AT32=""),"",IFERROR(INDEX(Matrix!$A$2:$BJ$2,1,MATCH(AT32&amp;AS32,Matrix!$A$1:$BJ$1,0)),""))</f>
        <v>37</v>
      </c>
      <c r="AS32" s="131">
        <v>5</v>
      </c>
      <c r="AT32" s="77" t="s">
        <v>86</v>
      </c>
      <c r="AU32" s="129" t="str">
        <f>IF(OR(AV32="",AW32=""),"",IFERROR(INDEX(Matrix!$A$2:$BJ$2,1,MATCH(AW32&amp;AV32,Matrix!$A$1:$BJ$1,0)),""))</f>
        <v/>
      </c>
      <c r="AV32" s="131"/>
      <c r="AW32" s="131"/>
      <c r="AX32" s="129" t="str">
        <f>IF(OR(AY32="",AZ32=""),"",IFERROR(INDEX(Matrix!$A$2:$BJ$2,1,MATCH(AZ32&amp;AY32,Matrix!$A$1:$BJ$1,0)),""))</f>
        <v/>
      </c>
      <c r="AY32" s="131"/>
      <c r="AZ32" s="131"/>
      <c r="BA32" s="150">
        <f t="shared" si="2"/>
        <v>161</v>
      </c>
      <c r="BB32" s="58">
        <f t="array" ref="BB32">SUM(IFERROR(LARGE((B32,E32,H32,K32,N32,Q32,T32,W32,Z32,AC32,AF32,AI32,AL32,AO32,AR32,AU32,AX32),{1,2,3,4,5,6,7}),0))</f>
        <v>161</v>
      </c>
      <c r="BC32" s="60">
        <f t="shared" si="3"/>
        <v>161</v>
      </c>
      <c r="BD32" s="58"/>
      <c r="BE32" s="94"/>
    </row>
    <row r="33" spans="1:57" ht="15" customHeight="1" x14ac:dyDescent="0.25">
      <c r="A33" s="71" t="s">
        <v>114</v>
      </c>
      <c r="B33" s="26" t="str">
        <f>IF(OR(C33="",D33=""),"",IFERROR(INDEX(Matrix!$A$2:$BJ$2,1,MATCH(D33&amp;C33,Matrix!$A$1:$BJ$1,0)),""))</f>
        <v/>
      </c>
      <c r="C33" s="26"/>
      <c r="D33" s="78"/>
      <c r="E33" s="30" t="str">
        <f>IF(OR(F33="",G33=""),"",IFERROR(INDEX(Matrix!$A$2:$BJ$2,1,MATCH(G33&amp;F33,Matrix!$A$1:$BJ$1,0)),""))</f>
        <v/>
      </c>
      <c r="F33" s="26"/>
      <c r="G33" s="26"/>
      <c r="H33" s="30">
        <f>IF(OR(I33="",J33=""),"",IFERROR(INDEX(Matrix!$A$2:$BJ$2,1,MATCH(J33&amp;I33,Matrix!$A$1:$BJ$1,0)),""))</f>
        <v>33</v>
      </c>
      <c r="I33" s="26">
        <v>9</v>
      </c>
      <c r="J33" s="77" t="s">
        <v>86</v>
      </c>
      <c r="K33" s="30" t="str">
        <f>IF(OR(L33="",M33=""),"",IFERROR(INDEX(Matrix!$A$2:$BJ$2,1,MATCH(M33&amp;L33,Matrix!$A$1:$BJ$1,0)),""))</f>
        <v/>
      </c>
      <c r="L33" s="26"/>
      <c r="M33" s="26"/>
      <c r="N33" s="30">
        <f>IF(OR(O33="",P33=""),"",IFERROR(INDEX(Matrix!$A$2:$BJ$2,1,MATCH(P33&amp;O33,Matrix!$A$1:$BJ$1,0)),""))</f>
        <v>35</v>
      </c>
      <c r="O33" s="26">
        <v>7</v>
      </c>
      <c r="P33" s="77" t="s">
        <v>86</v>
      </c>
      <c r="Q33" s="30" t="str">
        <f>IF(OR(R33="",S33=""),"",IFERROR(INDEX(Matrix!$A$2:$BJ$2,1,MATCH(S33&amp;R33,Matrix!$A$1:$BJ$1,0)),""))</f>
        <v/>
      </c>
      <c r="R33" s="26"/>
      <c r="S33" s="78"/>
      <c r="T33" s="129" t="str">
        <f>IF(OR(U33="",V33=""),"",IFERROR(INDEX(Matrix!$A$2:$BJ$2,1,MATCH(V33&amp;U33,Matrix!$A$1:$BJ$1,0)),""))</f>
        <v/>
      </c>
      <c r="U33" s="131"/>
      <c r="V33" s="138"/>
      <c r="W33" s="131" t="str">
        <f>IF(OR(X33="",Y33=""),"",IFERROR(INDEX(Matrix!$A$2:$BJ$2,1,MATCH(Y33&amp;X33,Matrix!$A$1:$BJ$1,0)),""))</f>
        <v/>
      </c>
      <c r="X33" s="131"/>
      <c r="Y33" s="78"/>
      <c r="Z33" s="129">
        <f>IF(OR(AA33="",AB33=""),"",IFERROR(INDEX(Matrix!$A$2:$BJ$2,1,MATCH(AB33&amp;AA33,Matrix!$A$1:$BJ$1,0)),""))</f>
        <v>18</v>
      </c>
      <c r="AA33" s="131">
        <v>2</v>
      </c>
      <c r="AB33" s="77" t="s">
        <v>89</v>
      </c>
      <c r="AC33" s="129" t="str">
        <f>IF(OR(AD33="",AE33=""),"",IFERROR(INDEX(Matrix!$A$2:$BJ$2,1,MATCH(AE33&amp;AD33,Matrix!$A$1:$BJ$1,0)),""))</f>
        <v/>
      </c>
      <c r="AD33" s="131"/>
      <c r="AE33" s="77"/>
      <c r="AF33" s="129" t="str">
        <f>IF(OR(AG33="",AH33=""),"",IFERROR(INDEX(Matrix!$A$2:$BJ$2,1,MATCH(AH33&amp;AG33,Matrix!$A$1:$BJ$1,0)),""))</f>
        <v/>
      </c>
      <c r="AG33" s="131"/>
      <c r="AH33" s="77"/>
      <c r="AI33" s="129" t="str">
        <f>IF(OR(AJ33="",AK33=""),"",IFERROR(INDEX(Matrix!$A$2:$BJ$2,1,MATCH(AK33&amp;AJ33,Matrix!$A$1:$BJ$1,0)),""))</f>
        <v/>
      </c>
      <c r="AJ33" s="131"/>
      <c r="AK33" s="78"/>
      <c r="AL33" s="129">
        <f>IF(OR(AM33="",AN33=""),"",IFERROR(INDEX(Matrix!$A$2:$BJ$2,1,MATCH(AN33&amp;AM33,Matrix!$A$1:$BJ$1,0)),""))</f>
        <v>40</v>
      </c>
      <c r="AM33" s="131">
        <v>3</v>
      </c>
      <c r="AN33" s="77" t="s">
        <v>86</v>
      </c>
      <c r="AO33" s="129">
        <f>IF(OR(AP33="",AQ33=""),"",IFERROR(INDEX(Matrix!$A$2:$BJ$2,1,MATCH(AQ33&amp;AP33,Matrix!$A$1:$BJ$1,0)),""))</f>
        <v>52</v>
      </c>
      <c r="AP33" s="131">
        <v>1</v>
      </c>
      <c r="AQ33" s="77" t="s">
        <v>84</v>
      </c>
      <c r="AR33" s="129">
        <f>IF(OR(AS33="",AT33=""),"",IFERROR(INDEX(Matrix!$A$2:$BJ$2,1,MATCH(AT33&amp;AS33,Matrix!$A$1:$BJ$1,0)),""))</f>
        <v>42</v>
      </c>
      <c r="AS33" s="131">
        <v>2</v>
      </c>
      <c r="AT33" s="77" t="s">
        <v>86</v>
      </c>
      <c r="AU33" s="129">
        <v>48</v>
      </c>
      <c r="AV33" s="131">
        <v>17</v>
      </c>
      <c r="AW33" s="101">
        <v>4</v>
      </c>
      <c r="AX33" s="129">
        <v>53</v>
      </c>
      <c r="AY33" s="131">
        <v>5</v>
      </c>
      <c r="AZ33" s="101">
        <v>8</v>
      </c>
      <c r="BA33" s="150">
        <f t="shared" si="2"/>
        <v>321</v>
      </c>
      <c r="BB33" s="58">
        <f t="array" ref="BB33">SUM(IFERROR(LARGE((B33,E33,H33,K33,N33,Q33,T33,W33,Z33,AC33,AF33,AI33,AL33,AO33,AR33,AU33,AX33),{1,2,3,4,5,6,7}),0))</f>
        <v>303</v>
      </c>
      <c r="BC33" s="60">
        <f t="shared" si="3"/>
        <v>303</v>
      </c>
      <c r="BD33" s="58"/>
      <c r="BE33" s="94"/>
    </row>
    <row r="34" spans="1:57" ht="15" customHeight="1" x14ac:dyDescent="0.25">
      <c r="A34" s="71" t="s">
        <v>115</v>
      </c>
      <c r="B34" s="26" t="str">
        <f>IF(OR(C34="",D34=""),"",IFERROR(INDEX(Matrix!$A$2:$BJ$2,1,MATCH(D34&amp;C34,Matrix!$A$1:$BJ$1,0)),""))</f>
        <v/>
      </c>
      <c r="C34" s="26"/>
      <c r="D34" s="78"/>
      <c r="E34" s="30" t="str">
        <f>IF(OR(F34="",G34=""),"",IFERROR(INDEX(Matrix!$A$2:$BJ$2,1,MATCH(G34&amp;F34,Matrix!$A$1:$BJ$1,0)),""))</f>
        <v/>
      </c>
      <c r="F34" s="26"/>
      <c r="G34" s="26"/>
      <c r="H34" s="30">
        <f>IF(OR(I34="",J34=""),"",IFERROR(INDEX(Matrix!$A$2:$BJ$2,1,MATCH(J34&amp;I34,Matrix!$A$1:$BJ$1,0)),""))</f>
        <v>56</v>
      </c>
      <c r="I34" s="26">
        <v>3</v>
      </c>
      <c r="J34" s="77" t="s">
        <v>85</v>
      </c>
      <c r="K34" s="30">
        <f>IF(OR(L34="",M34=""),"",IFERROR(INDEX(Matrix!$A$2:$BJ$2,1,MATCH(M34&amp;L34,Matrix!$A$1:$BJ$1,0)),""))</f>
        <v>42</v>
      </c>
      <c r="L34" s="26">
        <v>8</v>
      </c>
      <c r="M34" s="151" t="s">
        <v>84</v>
      </c>
      <c r="N34" s="30">
        <f>IF(OR(O34="",P34=""),"",IFERROR(INDEX(Matrix!$A$2:$BJ$2,1,MATCH(P34&amp;O34,Matrix!$A$1:$BJ$1,0)),""))</f>
        <v>60</v>
      </c>
      <c r="O34" s="26">
        <v>1</v>
      </c>
      <c r="P34" s="78" t="s">
        <v>85</v>
      </c>
      <c r="Q34" s="30" t="str">
        <f>IF(OR(R34="",S34=""),"",IFERROR(INDEX(Matrix!$A$2:$BJ$2,1,MATCH(S34&amp;R34,Matrix!$A$1:$BJ$1,0)),""))</f>
        <v/>
      </c>
      <c r="R34" s="26"/>
      <c r="S34" s="77"/>
      <c r="T34" s="129" t="str">
        <f>IF(OR(U34="",V34=""),"",IFERROR(INDEX(Matrix!$A$2:$BJ$2,1,MATCH(V34&amp;U34,Matrix!$A$1:$BJ$1,0)),""))</f>
        <v/>
      </c>
      <c r="U34" s="131"/>
      <c r="V34" s="131"/>
      <c r="W34" s="131" t="str">
        <f>IF(OR(X34="",Y34=""),"",IFERROR(INDEX(Matrix!$A$2:$BJ$2,1,MATCH(Y34&amp;X34,Matrix!$A$1:$BJ$1,0)),""))</f>
        <v/>
      </c>
      <c r="X34" s="131"/>
      <c r="Y34" s="78"/>
      <c r="Z34" s="129">
        <f>IF(OR(AA34="",AB34=""),"",IFERROR(INDEX(Matrix!$A$2:$BJ$2,1,MATCH(AB34&amp;AA34,Matrix!$A$1:$BJ$1,0)),""))</f>
        <v>16</v>
      </c>
      <c r="AA34" s="131">
        <v>3</v>
      </c>
      <c r="AB34" s="77" t="s">
        <v>89</v>
      </c>
      <c r="AC34" s="129" t="str">
        <f>IF(OR(AD34="",AE34=""),"",IFERROR(INDEX(Matrix!$A$2:$BJ$2,1,MATCH(AE34&amp;AD34,Matrix!$A$1:$BJ$1,0)),""))</f>
        <v/>
      </c>
      <c r="AD34" s="131"/>
      <c r="AE34" s="77"/>
      <c r="AF34" s="129">
        <f>IF(OR(AG34="",AH34=""),"",IFERROR(INDEX(Matrix!$A$2:$BJ$2,1,MATCH(AH34&amp;AG34,Matrix!$A$1:$BJ$1,0)),""))</f>
        <v>40</v>
      </c>
      <c r="AG34" s="131">
        <v>3</v>
      </c>
      <c r="AH34" s="77" t="s">
        <v>86</v>
      </c>
      <c r="AI34" s="129" t="str">
        <f>IF(OR(AJ34="",AK34=""),"",IFERROR(INDEX(Matrix!$A$2:$BJ$2,1,MATCH(AK34&amp;AJ34,Matrix!$A$1:$BJ$1,0)),""))</f>
        <v/>
      </c>
      <c r="AJ34" s="131"/>
      <c r="AK34" s="78"/>
      <c r="AL34" s="129" t="str">
        <f>IF(OR(AM34="",AN34=""),"",IFERROR(INDEX(Matrix!$A$2:$BJ$2,1,MATCH(AN34&amp;AM34,Matrix!$A$1:$BJ$1,0)),""))</f>
        <v/>
      </c>
      <c r="AM34" s="131"/>
      <c r="AN34" s="78"/>
      <c r="AO34" s="129">
        <f>IF(OR(AP34="",AQ34=""),"",IFERROR(INDEX(Matrix!$A$2:$BJ$2,1,MATCH(AQ34&amp;AP34,Matrix!$A$1:$BJ$1,0)),""))</f>
        <v>37</v>
      </c>
      <c r="AP34" s="131">
        <v>5</v>
      </c>
      <c r="AQ34" s="78" t="s">
        <v>86</v>
      </c>
      <c r="AR34" s="129">
        <f>IF(OR(AS34="",AT34=""),"",IFERROR(INDEX(Matrix!$A$2:$BJ$2,1,MATCH(AT34&amp;AS34,Matrix!$A$1:$BJ$1,0)),""))</f>
        <v>29</v>
      </c>
      <c r="AS34" s="131">
        <v>5</v>
      </c>
      <c r="AT34" s="77" t="s">
        <v>90</v>
      </c>
      <c r="AU34" s="129">
        <v>48</v>
      </c>
      <c r="AV34" s="131">
        <v>11</v>
      </c>
      <c r="AW34" s="101">
        <v>7</v>
      </c>
      <c r="AX34" s="129" t="str">
        <f>IF(OR(AY34="",AZ34=""),"",IFERROR(INDEX(Matrix!$A$2:$BJ$2,1,MATCH(AZ34&amp;AY34,Matrix!$A$1:$BJ$1,0)),""))</f>
        <v/>
      </c>
      <c r="AY34" s="131"/>
      <c r="AZ34" s="131"/>
      <c r="BA34" s="150">
        <f t="shared" si="2"/>
        <v>328</v>
      </c>
      <c r="BB34" s="58">
        <f t="array" ref="BB34">SUM(IFERROR(LARGE((B34,E34,H34,K34,N34,Q34,T34,W34,Z34,AC34,AF34,AI34,AL34,AO34,AR34,AU34,AX34),{1,2,3,4,5,6,7}),0))</f>
        <v>312</v>
      </c>
      <c r="BC34" s="60">
        <f t="shared" si="3"/>
        <v>312</v>
      </c>
      <c r="BD34" s="58"/>
      <c r="BE34" s="94"/>
    </row>
    <row r="35" spans="1:57" ht="15" customHeight="1" x14ac:dyDescent="0.25">
      <c r="A35" s="71" t="s">
        <v>116</v>
      </c>
      <c r="B35" s="26" t="str">
        <f>IF(OR(C35="",D35=""),"",IFERROR(INDEX(Matrix!$A$2:$BJ$2,1,MATCH(D35&amp;C35,Matrix!$A$1:$BJ$1,0)),""))</f>
        <v/>
      </c>
      <c r="C35" s="26"/>
      <c r="D35" s="78"/>
      <c r="E35" s="30">
        <f>IF(OR(F35="",G35=""),"",IFERROR(INDEX(Matrix!$A$2:$BJ$2,1,MATCH(G35&amp;F35,Matrix!$A$1:$BJ$1,0)),""))</f>
        <v>52</v>
      </c>
      <c r="F35" s="26">
        <v>6</v>
      </c>
      <c r="G35" s="27" t="s">
        <v>85</v>
      </c>
      <c r="H35" s="30">
        <f>IF(OR(I35="",J35=""),"",IFERROR(INDEX(Matrix!$A$2:$BJ$2,1,MATCH(J35&amp;I35,Matrix!$A$1:$BJ$1,0)),""))</f>
        <v>48</v>
      </c>
      <c r="I35" s="26">
        <v>3</v>
      </c>
      <c r="J35" s="77" t="s">
        <v>84</v>
      </c>
      <c r="K35" s="30" t="str">
        <f>IF(OR(L35="",M35=""),"",IFERROR(INDEX(Matrix!$A$2:$BJ$2,1,MATCH(M35&amp;L35,Matrix!$A$1:$BJ$1,0)),""))</f>
        <v/>
      </c>
      <c r="L35" s="26"/>
      <c r="M35" s="26"/>
      <c r="N35" s="30" t="str">
        <f>IF(OR(O35="",P35=""),"",IFERROR(INDEX(Matrix!$A$2:$BJ$2,1,MATCH(P35&amp;O35,Matrix!$A$1:$BJ$1,0)),""))</f>
        <v/>
      </c>
      <c r="O35" s="26"/>
      <c r="P35" s="77"/>
      <c r="Q35" s="30">
        <f>IF(OR(R35="",S35=""),"",IFERROR(INDEX(Matrix!$A$2:$BJ$2,1,MATCH(S35&amp;R35,Matrix!$A$1:$BJ$1,0)),""))</f>
        <v>37</v>
      </c>
      <c r="R35" s="26">
        <v>5</v>
      </c>
      <c r="S35" s="78" t="s">
        <v>86</v>
      </c>
      <c r="T35" s="129" t="str">
        <f>IF(OR(U35="",V35=""),"",IFERROR(INDEX(Matrix!$A$2:$BJ$2,1,MATCH(V35&amp;U35,Matrix!$A$1:$BJ$1,0)),""))</f>
        <v/>
      </c>
      <c r="U35" s="131"/>
      <c r="V35" s="138"/>
      <c r="W35" s="131" t="str">
        <f>IF(OR(X35="",Y35=""),"",IFERROR(INDEX(Matrix!$A$2:$BJ$2,1,MATCH(Y35&amp;X35,Matrix!$A$1:$BJ$1,0)),""))</f>
        <v/>
      </c>
      <c r="X35" s="131"/>
      <c r="Y35" s="78"/>
      <c r="Z35" s="129">
        <f>IF(OR(AA35="",AB35=""),"",IFERROR(INDEX(Matrix!$A$2:$BJ$2,1,MATCH(AB35&amp;AA35,Matrix!$A$1:$BJ$1,0)),""))</f>
        <v>42</v>
      </c>
      <c r="AA35" s="131">
        <v>8</v>
      </c>
      <c r="AB35" s="77" t="s">
        <v>84</v>
      </c>
      <c r="AC35" s="129">
        <v>4</v>
      </c>
      <c r="AD35" s="131">
        <v>4</v>
      </c>
      <c r="AE35" s="78" t="s">
        <v>111</v>
      </c>
      <c r="AF35" s="129">
        <f>IF(OR(AG35="",AH35=""),"",IFERROR(INDEX(Matrix!$A$2:$BJ$2,1,MATCH(AH35&amp;AG35,Matrix!$A$1:$BJ$1,0)),""))</f>
        <v>50</v>
      </c>
      <c r="AG35" s="131">
        <v>2</v>
      </c>
      <c r="AH35" s="77" t="s">
        <v>84</v>
      </c>
      <c r="AI35" s="129" t="str">
        <f>IF(OR(AJ35="",AK35=""),"",IFERROR(INDEX(Matrix!$A$2:$BJ$2,1,MATCH(AK35&amp;AJ35,Matrix!$A$1:$BJ$1,0)),""))</f>
        <v/>
      </c>
      <c r="AJ35" s="131"/>
      <c r="AK35" s="78"/>
      <c r="AL35" s="129">
        <f>IF(OR(AM35="",AN35=""),"",IFERROR(INDEX(Matrix!$A$2:$BJ$2,1,MATCH(AN35&amp;AM35,Matrix!$A$1:$BJ$1,0)),""))</f>
        <v>56</v>
      </c>
      <c r="AM35" s="131">
        <v>3</v>
      </c>
      <c r="AN35" s="77" t="s">
        <v>85</v>
      </c>
      <c r="AO35" s="129">
        <f>IF(OR(AP35="",AQ35=""),"",IFERROR(INDEX(Matrix!$A$2:$BJ$2,1,MATCH(AQ35&amp;AP35,Matrix!$A$1:$BJ$1,0)),""))</f>
        <v>36</v>
      </c>
      <c r="AP35" s="131">
        <v>1</v>
      </c>
      <c r="AQ35" s="77" t="s">
        <v>90</v>
      </c>
      <c r="AR35" s="129">
        <f>IF(OR(AS35="",AT35=""),"",IFERROR(INDEX(Matrix!$A$2:$BJ$2,1,MATCH(AT35&amp;AS35,Matrix!$A$1:$BJ$1,0)),""))</f>
        <v>30</v>
      </c>
      <c r="AS35" s="131">
        <v>4</v>
      </c>
      <c r="AT35" s="77" t="s">
        <v>90</v>
      </c>
      <c r="AU35" s="129">
        <v>48</v>
      </c>
      <c r="AV35" s="131">
        <v>10</v>
      </c>
      <c r="AW35" s="101">
        <v>8</v>
      </c>
      <c r="AX35" s="129" t="str">
        <f>IF(OR(AY35="",AZ35=""),"",IFERROR(INDEX(Matrix!$A$2:$BJ$2,1,MATCH(AZ35&amp;AY35,Matrix!$A$1:$BJ$1,0)),""))</f>
        <v/>
      </c>
      <c r="AY35" s="131"/>
      <c r="AZ35" s="131"/>
      <c r="BA35" s="150">
        <f t="shared" si="2"/>
        <v>403</v>
      </c>
      <c r="BB35" s="58">
        <f t="array" ref="BB35">SUM(IFERROR(LARGE((B35,E35,H35,K35,N35,Q35,T35,W35,Z35,AC35,AF35,AI35,AL35,AO35,AR35,AU35,AX35),{1,2,3,4,5,6,7}),0))</f>
        <v>333</v>
      </c>
      <c r="BC35" s="60">
        <f t="shared" si="3"/>
        <v>333</v>
      </c>
      <c r="BD35" s="58" t="s">
        <v>276</v>
      </c>
      <c r="BE35" s="94" t="s">
        <v>99</v>
      </c>
    </row>
    <row r="36" spans="1:57" ht="15" customHeight="1" x14ac:dyDescent="0.25">
      <c r="A36" s="71" t="s">
        <v>117</v>
      </c>
      <c r="B36" s="26" t="str">
        <f>IF(OR(C36="",D36=""),"",IFERROR(INDEX(Matrix!$A$2:$BJ$2,1,MATCH(D36&amp;C36,Matrix!$A$1:$BJ$1,0)),""))</f>
        <v/>
      </c>
      <c r="C36" s="26"/>
      <c r="D36" s="77"/>
      <c r="E36" s="30" t="str">
        <f>IF(OR(F36="",G36=""),"",IFERROR(INDEX(Matrix!$A$2:$BJ$2,1,MATCH(G36&amp;F36,Matrix!$A$1:$BJ$1,0)),""))</f>
        <v/>
      </c>
      <c r="F36" s="26"/>
      <c r="G36" s="26"/>
      <c r="H36" s="30">
        <f>IF(OR(I36="",J36=""),"",IFERROR(INDEX(Matrix!$A$2:$BJ$2,1,MATCH(J36&amp;I36,Matrix!$A$1:$BJ$1,0)),""))</f>
        <v>19</v>
      </c>
      <c r="I36" s="26">
        <v>7</v>
      </c>
      <c r="J36" s="77" t="s">
        <v>106</v>
      </c>
      <c r="K36" s="30" t="str">
        <f>IF(OR(L36="",M36=""),"",IFERROR(INDEX(Matrix!$A$2:$BJ$2,1,MATCH(M36&amp;L36,Matrix!$A$1:$BJ$1,0)),""))</f>
        <v/>
      </c>
      <c r="L36" s="26"/>
      <c r="M36" s="26"/>
      <c r="N36" s="30">
        <f>IF(OR(O36="",P36=""),"",IFERROR(INDEX(Matrix!$A$2:$BJ$2,1,MATCH(P36&amp;O36,Matrix!$A$1:$BJ$1,0)),""))</f>
        <v>32</v>
      </c>
      <c r="O36" s="26">
        <v>3</v>
      </c>
      <c r="P36" s="77" t="s">
        <v>90</v>
      </c>
      <c r="Q36" s="30">
        <f>IF(OR(R36="",S36=""),"",IFERROR(INDEX(Matrix!$A$2:$BJ$2,1,MATCH(S36&amp;R36,Matrix!$A$1:$BJ$1,0)),""))</f>
        <v>42</v>
      </c>
      <c r="R36" s="26">
        <v>2</v>
      </c>
      <c r="S36" s="78" t="s">
        <v>86</v>
      </c>
      <c r="T36" s="129" t="str">
        <f>IF(OR(U36="",V36=""),"",IFERROR(INDEX(Matrix!$A$2:$BJ$2,1,MATCH(V36&amp;U36,Matrix!$A$1:$BJ$1,0)),""))</f>
        <v/>
      </c>
      <c r="U36" s="131"/>
      <c r="V36" s="131"/>
      <c r="W36" s="131" t="str">
        <f>IF(OR(X36="",Y36=""),"",IFERROR(INDEX(Matrix!$A$2:$BJ$2,1,MATCH(Y36&amp;X36,Matrix!$A$1:$BJ$1,0)),""))</f>
        <v/>
      </c>
      <c r="X36" s="131"/>
      <c r="Y36" s="78"/>
      <c r="Z36" s="129">
        <f>IF(OR(AA36="",AB36=""),"",IFERROR(INDEX(Matrix!$A$2:$BJ$2,1,MATCH(AB36&amp;AA36,Matrix!$A$1:$BJ$1,0)),""))</f>
        <v>30</v>
      </c>
      <c r="AA36" s="131">
        <v>4</v>
      </c>
      <c r="AB36" s="77" t="s">
        <v>90</v>
      </c>
      <c r="AC36" s="129" t="str">
        <f>IF(OR(AD36="",AE36=""),"",IFERROR(INDEX(Matrix!$A$2:$BJ$2,1,MATCH(AE36&amp;AD36,Matrix!$A$1:$BJ$1,0)),""))</f>
        <v/>
      </c>
      <c r="AD36" s="131"/>
      <c r="AE36" s="77"/>
      <c r="AF36" s="129">
        <f>IF(OR(AG36="",AH36=""),"",IFERROR(INDEX(Matrix!$A$2:$BJ$2,1,MATCH(AH36&amp;AG36,Matrix!$A$1:$BJ$1,0)),""))</f>
        <v>34</v>
      </c>
      <c r="AG36" s="131">
        <v>8</v>
      </c>
      <c r="AH36" s="77" t="s">
        <v>86</v>
      </c>
      <c r="AI36" s="129" t="str">
        <f>IF(OR(AJ36="",AK36=""),"",IFERROR(INDEX(Matrix!$A$2:$BJ$2,1,MATCH(AK36&amp;AJ36,Matrix!$A$1:$BJ$1,0)),""))</f>
        <v/>
      </c>
      <c r="AJ36" s="131"/>
      <c r="AK36" s="78"/>
      <c r="AL36" s="129" t="str">
        <f>IF(OR(AM36="",AN36=""),"",IFERROR(INDEX(Matrix!$A$2:$BJ$2,1,MATCH(AN36&amp;AM36,Matrix!$A$1:$BJ$1,0)),""))</f>
        <v/>
      </c>
      <c r="AM36" s="131"/>
      <c r="AN36" s="78"/>
      <c r="AO36" s="129" t="str">
        <f>IF(OR(AP36="",AQ36=""),"",IFERROR(INDEX(Matrix!$A$2:$BJ$2,1,MATCH(AQ36&amp;AP36,Matrix!$A$1:$BJ$1,0)),""))</f>
        <v/>
      </c>
      <c r="AP36" s="131"/>
      <c r="AQ36" s="77"/>
      <c r="AR36" s="129" t="str">
        <f>IF(OR(AS36="",AT36=""),"",IFERROR(INDEX(Matrix!$A$2:$BJ$2,1,MATCH(AT36&amp;AS36,Matrix!$A$1:$BJ$1,0)),""))</f>
        <v/>
      </c>
      <c r="AS36" s="131"/>
      <c r="AT36" s="77"/>
      <c r="AU36" s="129" t="str">
        <f>IF(OR(AV36="",AW36=""),"",IFERROR(INDEX(Matrix!$A$2:$BJ$2,1,MATCH(AW36&amp;AV36,Matrix!$A$1:$BJ$1,0)),""))</f>
        <v/>
      </c>
      <c r="AV36" s="131"/>
      <c r="AW36" s="131"/>
      <c r="AX36" s="129" t="str">
        <f>IF(OR(AY36="",AZ36=""),"",IFERROR(INDEX(Matrix!$A$2:$BJ$2,1,MATCH(AZ36&amp;AY36,Matrix!$A$1:$BJ$1,0)),""))</f>
        <v/>
      </c>
      <c r="AY36" s="131"/>
      <c r="AZ36" s="131"/>
      <c r="BA36" s="150">
        <f t="shared" si="2"/>
        <v>157</v>
      </c>
      <c r="BB36" s="58">
        <f t="array" ref="BB36">SUM(IFERROR(LARGE((B36,E36,H36,K36,N36,Q36,T36,W36,Z36,AC36,AF36,AI36,AL36,AO36,AR36,AU36,AX36),{1,2,3,4,5,6,7}),0))</f>
        <v>157</v>
      </c>
      <c r="BC36" s="60">
        <f t="shared" si="3"/>
        <v>157</v>
      </c>
      <c r="BD36" s="58"/>
      <c r="BE36" s="95"/>
    </row>
    <row r="37" spans="1:57" ht="15" customHeight="1" x14ac:dyDescent="0.25">
      <c r="A37" s="71" t="s">
        <v>118</v>
      </c>
      <c r="B37" s="26" t="str">
        <f>IF(OR(C37="",D37=""),"",IFERROR(INDEX(Matrix!$A$2:$BJ$2,1,MATCH(D37&amp;C37,Matrix!$A$1:$BJ$1,0)),""))</f>
        <v/>
      </c>
      <c r="C37" s="26"/>
      <c r="D37" s="78"/>
      <c r="E37" s="30" t="str">
        <f>IF(OR(F37="",G37=""),"",IFERROR(INDEX(Matrix!$A$2:$BJ$2,1,MATCH(G37&amp;F37,Matrix!$A$1:$BJ$1,0)),""))</f>
        <v/>
      </c>
      <c r="F37" s="26"/>
      <c r="G37" s="26"/>
      <c r="H37" s="30">
        <f>IF(OR(I37="",J37=""),"",IFERROR(INDEX(Matrix!$A$2:$BJ$2,1,MATCH(J37&amp;I37,Matrix!$A$1:$BJ$1,0)),""))</f>
        <v>38</v>
      </c>
      <c r="I37" s="26">
        <v>4</v>
      </c>
      <c r="J37" s="77" t="s">
        <v>86</v>
      </c>
      <c r="K37" s="30" t="str">
        <f>IF(OR(L37="",M37=""),"",IFERROR(INDEX(Matrix!$A$2:$BJ$2,1,MATCH(M37&amp;L37,Matrix!$A$1:$BJ$1,0)),""))</f>
        <v/>
      </c>
      <c r="L37" s="26"/>
      <c r="M37" s="26"/>
      <c r="N37" s="30">
        <f>IF(OR(O37="",P37=""),"",IFERROR(INDEX(Matrix!$A$2:$BJ$2,1,MATCH(P37&amp;O37,Matrix!$A$1:$BJ$1,0)),""))</f>
        <v>48</v>
      </c>
      <c r="O37" s="26">
        <v>3</v>
      </c>
      <c r="P37" s="92" t="s">
        <v>84</v>
      </c>
      <c r="Q37" s="30">
        <f>IF(OR(R37="",S37=""),"",IFERROR(INDEX(Matrix!$A$2:$BJ$2,1,MATCH(S37&amp;R37,Matrix!$A$1:$BJ$1,0)),""))</f>
        <v>44</v>
      </c>
      <c r="R37" s="26">
        <v>1</v>
      </c>
      <c r="S37" s="78" t="s">
        <v>86</v>
      </c>
      <c r="T37" s="129" t="str">
        <f>IF(OR(U37="",V37=""),"",IFERROR(INDEX(Matrix!$A$2:$BJ$2,1,MATCH(V37&amp;U37,Matrix!$A$1:$BJ$1,0)),""))</f>
        <v/>
      </c>
      <c r="U37" s="131"/>
      <c r="V37" s="138"/>
      <c r="W37" s="131" t="str">
        <f>IF(OR(X37="",Y37=""),"",IFERROR(INDEX(Matrix!$A$2:$BJ$2,1,MATCH(Y37&amp;X37,Matrix!$A$1:$BJ$1,0)),""))</f>
        <v/>
      </c>
      <c r="X37" s="131"/>
      <c r="Y37" s="78"/>
      <c r="Z37" s="129">
        <f>IF(OR(AA37="",AB37=""),"",IFERROR(INDEX(Matrix!$A$2:$BJ$2,1,MATCH(AB37&amp;AA37,Matrix!$A$1:$BJ$1,0)),""))</f>
        <v>52</v>
      </c>
      <c r="AA37" s="131">
        <v>1</v>
      </c>
      <c r="AB37" s="77" t="s">
        <v>84</v>
      </c>
      <c r="AC37" s="129" t="str">
        <f>IF(OR(AD37="",AE37=""),"",IFERROR(INDEX(Matrix!$A$2:$BJ$2,1,MATCH(AE37&amp;AD37,Matrix!$A$1:$BJ$1,0)),""))</f>
        <v/>
      </c>
      <c r="AD37" s="131"/>
      <c r="AE37" s="78"/>
      <c r="AF37" s="129">
        <f>IF(OR(AG37="",AH37=""),"",IFERROR(INDEX(Matrix!$A$2:$BJ$2,1,MATCH(AH37&amp;AG37,Matrix!$A$1:$BJ$1,0)),""))</f>
        <v>42</v>
      </c>
      <c r="AG37" s="131">
        <v>8</v>
      </c>
      <c r="AH37" s="78" t="s">
        <v>84</v>
      </c>
      <c r="AI37" s="129">
        <f>IF(OR(AJ37="",AK37=""),"",IFERROR(INDEX(Matrix!$A$2:$BJ$2,1,MATCH(AK37&amp;AJ37,Matrix!$A$1:$BJ$1,0)),""))</f>
        <v>44</v>
      </c>
      <c r="AJ37" s="131">
        <v>6</v>
      </c>
      <c r="AK37" s="78" t="s">
        <v>84</v>
      </c>
      <c r="AL37" s="129" t="str">
        <f>IF(OR(AM37="",AN37=""),"",IFERROR(INDEX(Matrix!$A$2:$BJ$2,1,MATCH(AN37&amp;AM37,Matrix!$A$1:$BJ$1,0)),""))</f>
        <v/>
      </c>
      <c r="AM37" s="131"/>
      <c r="AN37" s="77"/>
      <c r="AO37" s="129">
        <f>IF(OR(AP37="",AQ37=""),"",IFERROR(INDEX(Matrix!$A$2:$BJ$2,1,MATCH(AQ37&amp;AP37,Matrix!$A$1:$BJ$1,0)),""))</f>
        <v>34</v>
      </c>
      <c r="AP37" s="131">
        <v>2</v>
      </c>
      <c r="AQ37" s="77" t="s">
        <v>90</v>
      </c>
      <c r="AR37" s="129">
        <f>IF(OR(AS37="",AT37=""),"",IFERROR(INDEX(Matrix!$A$2:$BJ$2,1,MATCH(AT37&amp;AS37,Matrix!$A$1:$BJ$1,0)),""))</f>
        <v>28</v>
      </c>
      <c r="AS37" s="131">
        <v>6</v>
      </c>
      <c r="AT37" s="78" t="s">
        <v>90</v>
      </c>
      <c r="AU37" s="129" t="str">
        <f>IF(OR(AV37="",AW37=""),"",IFERROR(INDEX(Matrix!$A$2:$BJ$2,1,MATCH(AW37&amp;AV37,Matrix!$A$1:$BJ$1,0)),""))</f>
        <v/>
      </c>
      <c r="AV37" s="131"/>
      <c r="AW37" s="131"/>
      <c r="AX37" s="129" t="str">
        <f>IF(OR(AY37="",AZ37=""),"",IFERROR(INDEX(Matrix!$A$2:$BJ$2,1,MATCH(AZ37&amp;AY37,Matrix!$A$1:$BJ$1,0)),""))</f>
        <v/>
      </c>
      <c r="AY37" s="131"/>
      <c r="AZ37" s="131"/>
      <c r="BA37" s="150">
        <f t="shared" si="2"/>
        <v>330</v>
      </c>
      <c r="BB37" s="58">
        <f t="array" ref="BB37">SUM(IFERROR(LARGE((B37,E37,H37,K37,N37,Q37,T37,W37,Z37,AC37,AF37,AI37,AL37,AO37,AR37,AU37,AX37),{1,2,3,4,5,6,7}),0))</f>
        <v>302</v>
      </c>
      <c r="BC37" s="60">
        <f t="shared" si="3"/>
        <v>302</v>
      </c>
      <c r="BD37" s="100"/>
      <c r="BE37" s="94"/>
    </row>
    <row r="38" spans="1:57" ht="15" customHeight="1" x14ac:dyDescent="0.25">
      <c r="A38" s="71" t="s">
        <v>119</v>
      </c>
      <c r="B38" s="26" t="str">
        <f>IF(OR(C38="",D38=""),"",IFERROR(INDEX(Matrix!$A$2:$BJ$2,1,MATCH(D38&amp;C38,Matrix!$A$1:$BJ$1,0)),""))</f>
        <v/>
      </c>
      <c r="C38" s="26"/>
      <c r="D38" s="78"/>
      <c r="E38" s="30" t="str">
        <f>IF(OR(F38="",G38=""),"",IFERROR(INDEX(Matrix!$A$2:$BJ$2,1,MATCH(G38&amp;F38,Matrix!$A$1:$BJ$1,0)),""))</f>
        <v/>
      </c>
      <c r="F38" s="26"/>
      <c r="G38" s="26"/>
      <c r="H38" s="30">
        <f>IF(OR(I38="",J38=""),"",IFERROR(INDEX(Matrix!$A$2:$BJ$2,1,MATCH(J38&amp;I38,Matrix!$A$1:$BJ$1,0)),""))</f>
        <v>35</v>
      </c>
      <c r="I38" s="26">
        <v>7</v>
      </c>
      <c r="J38" s="77" t="s">
        <v>86</v>
      </c>
      <c r="K38" s="30" t="str">
        <f>IF(OR(L38="",M38=""),"",IFERROR(INDEX(Matrix!$A$2:$BJ$2,1,MATCH(M38&amp;L38,Matrix!$A$1:$BJ$1,0)),""))</f>
        <v/>
      </c>
      <c r="L38" s="26"/>
      <c r="M38" s="26"/>
      <c r="N38" s="30" t="str">
        <f>IF(OR(O38="",P38=""),"",IFERROR(INDEX(Matrix!$A$2:$BJ$2,1,MATCH(P38&amp;O38,Matrix!$A$1:$BJ$1,0)),""))</f>
        <v/>
      </c>
      <c r="O38" s="26"/>
      <c r="P38" s="78"/>
      <c r="Q38" s="30" t="str">
        <f>IF(OR(R38="",S38=""),"",IFERROR(INDEX(Matrix!$A$2:$BJ$2,1,MATCH(S38&amp;R38,Matrix!$A$1:$BJ$1,0)),""))</f>
        <v/>
      </c>
      <c r="R38" s="26"/>
      <c r="S38" s="78"/>
      <c r="T38" s="129" t="str">
        <f>IF(OR(U38="",V38=""),"",IFERROR(INDEX(Matrix!$A$2:$BJ$2,1,MATCH(V38&amp;U38,Matrix!$A$1:$BJ$1,0)),""))</f>
        <v/>
      </c>
      <c r="U38" s="131"/>
      <c r="V38" s="131"/>
      <c r="W38" s="131" t="str">
        <f>IF(OR(X38="",Y38=""),"",IFERROR(INDEX(Matrix!$A$2:$BJ$2,1,MATCH(Y38&amp;X38,Matrix!$A$1:$BJ$1,0)),""))</f>
        <v/>
      </c>
      <c r="X38" s="131"/>
      <c r="Y38" s="78"/>
      <c r="Z38" s="129" t="str">
        <f>IF(OR(AA38="",AB38=""),"",IFERROR(INDEX(Matrix!$A$2:$BJ$2,1,MATCH(AB38&amp;AA38,Matrix!$A$1:$BJ$1,0)),""))</f>
        <v/>
      </c>
      <c r="AA38" s="131">
        <v>6</v>
      </c>
      <c r="AB38" s="77" t="s">
        <v>107</v>
      </c>
      <c r="AC38" s="129" t="str">
        <f>IF(OR(AD38="",AE38=""),"",IFERROR(INDEX(Matrix!$A$2:$BJ$2,1,MATCH(AE38&amp;AD38,Matrix!$A$1:$BJ$1,0)),""))</f>
        <v/>
      </c>
      <c r="AD38" s="131"/>
      <c r="AE38" s="78"/>
      <c r="AF38" s="129">
        <f>IF(OR(AG38="",AH38=""),"",IFERROR(INDEX(Matrix!$A$2:$BJ$2,1,MATCH(AH38&amp;AG38,Matrix!$A$1:$BJ$1,0)),""))</f>
        <v>35</v>
      </c>
      <c r="AG38" s="131">
        <v>7</v>
      </c>
      <c r="AH38" s="78" t="s">
        <v>86</v>
      </c>
      <c r="AI38" s="129">
        <f>IF(OR(AJ38="",AK38=""),"",IFERROR(INDEX(Matrix!$A$2:$BJ$2,1,MATCH(AK38&amp;AJ38,Matrix!$A$1:$BJ$1,0)),""))</f>
        <v>50</v>
      </c>
      <c r="AJ38" s="131">
        <v>2</v>
      </c>
      <c r="AK38" s="78" t="s">
        <v>84</v>
      </c>
      <c r="AL38" s="129">
        <f>IF(OR(AM38="",AN38=""),"",IFERROR(INDEX(Matrix!$A$2:$BJ$2,1,MATCH(AN38&amp;AM38,Matrix!$A$1:$BJ$1,0)),""))</f>
        <v>44</v>
      </c>
      <c r="AM38" s="131">
        <v>1</v>
      </c>
      <c r="AN38" s="77" t="s">
        <v>86</v>
      </c>
      <c r="AO38" s="129">
        <f>IF(OR(AP38="",AQ38=""),"",IFERROR(INDEX(Matrix!$A$2:$BJ$2,1,MATCH(AQ38&amp;AP38,Matrix!$A$1:$BJ$1,0)),""))</f>
        <v>26</v>
      </c>
      <c r="AP38" s="131">
        <v>2</v>
      </c>
      <c r="AQ38" s="78" t="s">
        <v>106</v>
      </c>
      <c r="AR38" s="129">
        <f>IF(OR(AS38="",AT38=""),"",IFERROR(INDEX(Matrix!$A$2:$BJ$2,1,MATCH(AT38&amp;AS38,Matrix!$A$1:$BJ$1,0)),""))</f>
        <v>24</v>
      </c>
      <c r="AS38" s="131">
        <v>3</v>
      </c>
      <c r="AT38" s="77" t="s">
        <v>106</v>
      </c>
      <c r="AU38" s="129">
        <v>48</v>
      </c>
      <c r="AV38" s="131">
        <v>21</v>
      </c>
      <c r="AW38" s="101">
        <v>4</v>
      </c>
      <c r="AX38" s="129" t="str">
        <f>IF(OR(AY38="",AZ38=""),"",IFERROR(INDEX(Matrix!$A$2:$BJ$2,1,MATCH(AZ38&amp;AY38,Matrix!$A$1:$BJ$1,0)),""))</f>
        <v/>
      </c>
      <c r="AY38" s="131"/>
      <c r="AZ38" s="26"/>
      <c r="BA38" s="150">
        <f t="shared" si="2"/>
        <v>262</v>
      </c>
      <c r="BB38" s="58">
        <f t="array" ref="BB38">SUM(IFERROR(LARGE((B38,E38,H38,K38,N38,Q38,T38,W38,Z38,AC38,AF38,AI38,AL38,AO38,AR38,AU38,AX38),{1,2,3,4,5,6,7}),0))</f>
        <v>262</v>
      </c>
      <c r="BC38" s="60">
        <f t="shared" si="3"/>
        <v>262</v>
      </c>
      <c r="BD38" s="58"/>
      <c r="BE38" s="94"/>
    </row>
    <row r="39" spans="1:57" ht="15" customHeight="1" x14ac:dyDescent="0.25">
      <c r="A39" s="71" t="s">
        <v>120</v>
      </c>
      <c r="B39" s="26" t="str">
        <f>IF(OR(C39="",D39=""),"",IFERROR(INDEX(Matrix!$A$2:$BJ$2,1,MATCH(D39&amp;C39,Matrix!$A$1:$BJ$1,0)),""))</f>
        <v/>
      </c>
      <c r="C39" s="26"/>
      <c r="D39" s="78"/>
      <c r="E39" s="30" t="str">
        <f>IF(OR(F39="",G39=""),"",IFERROR(INDEX(Matrix!$A$2:$BJ$2,1,MATCH(G39&amp;F39,Matrix!$A$1:$BJ$1,0)),""))</f>
        <v/>
      </c>
      <c r="F39" s="26"/>
      <c r="G39" s="26"/>
      <c r="H39" s="30">
        <f>IF(OR(I39="",J39=""),"",IFERROR(INDEX(Matrix!$A$2:$BJ$2,1,MATCH(J39&amp;I39,Matrix!$A$1:$BJ$1,0)),""))</f>
        <v>60</v>
      </c>
      <c r="I39" s="26">
        <v>1</v>
      </c>
      <c r="J39" s="77" t="s">
        <v>85</v>
      </c>
      <c r="K39" s="30" t="str">
        <f>IF(OR(L39="",M39=""),"",IFERROR(INDEX(Matrix!$A$2:$BJ$2,1,MATCH(M39&amp;L39,Matrix!$A$1:$BJ$1,0)),""))</f>
        <v/>
      </c>
      <c r="L39" s="26"/>
      <c r="M39" s="26"/>
      <c r="N39" s="30" t="str">
        <f>IF(OR(O39="",P39=""),"",IFERROR(INDEX(Matrix!$A$2:$BJ$2,1,MATCH(P39&amp;O39,Matrix!$A$1:$BJ$1,0)),""))</f>
        <v/>
      </c>
      <c r="O39" s="26"/>
      <c r="P39" s="77"/>
      <c r="Q39" s="30">
        <f>IF(OR(R39="",S39=""),"",IFERROR(INDEX(Matrix!$A$2:$BJ$2,1,MATCH(S39&amp;R39,Matrix!$A$1:$BJ$1,0)),""))</f>
        <v>48</v>
      </c>
      <c r="R39" s="26">
        <v>3</v>
      </c>
      <c r="S39" s="77" t="s">
        <v>84</v>
      </c>
      <c r="T39" s="129" t="str">
        <f>IF(OR(U39="",V39=""),"",IFERROR(INDEX(Matrix!$A$2:$BJ$2,1,MATCH(V39&amp;U39,Matrix!$A$1:$BJ$1,0)),""))</f>
        <v/>
      </c>
      <c r="U39" s="131"/>
      <c r="V39" s="131"/>
      <c r="W39" s="131">
        <f>IF(OR(X39="",Y39=""),"",IFERROR(INDEX(Matrix!$A$2:$BJ$2,1,MATCH(Y39&amp;X39,Matrix!$A$1:$BJ$1,0)),""))</f>
        <v>50</v>
      </c>
      <c r="X39" s="131">
        <v>2</v>
      </c>
      <c r="Y39" s="78" t="s">
        <v>84</v>
      </c>
      <c r="Z39" s="129">
        <f>IF(OR(AA39="",AB39=""),"",IFERROR(INDEX(Matrix!$A$2:$BJ$2,1,MATCH(AB39&amp;AA39,Matrix!$A$1:$BJ$1,0)),""))</f>
        <v>36</v>
      </c>
      <c r="AA39" s="131">
        <v>1</v>
      </c>
      <c r="AB39" s="77" t="s">
        <v>90</v>
      </c>
      <c r="AC39" s="129" t="str">
        <f>IF(OR(AD39="",AE39=""),"",IFERROR(INDEX(Matrix!$A$2:$BJ$2,1,MATCH(AE39&amp;AD39,Matrix!$A$1:$BJ$1,0)),""))</f>
        <v/>
      </c>
      <c r="AD39" s="131">
        <v>1</v>
      </c>
      <c r="AE39" s="78" t="s">
        <v>107</v>
      </c>
      <c r="AF39" s="129">
        <f>IF(OR(AG39="",AH39=""),"",IFERROR(INDEX(Matrix!$A$2:$BJ$2,1,MATCH(AH39&amp;AG39,Matrix!$A$1:$BJ$1,0)),""))</f>
        <v>44</v>
      </c>
      <c r="AG39" s="131">
        <v>1</v>
      </c>
      <c r="AH39" s="77" t="s">
        <v>86</v>
      </c>
      <c r="AI39" s="129" t="str">
        <f>IF(OR(AJ39="",AK39=""),"",IFERROR(INDEX(Matrix!$A$2:$BJ$2,1,MATCH(AK39&amp;AJ39,Matrix!$A$1:$BJ$1,0)),""))</f>
        <v/>
      </c>
      <c r="AJ39" s="131"/>
      <c r="AK39" s="131"/>
      <c r="AL39" s="129" t="str">
        <f>IF(OR(AM39="",AN39=""),"",IFERROR(INDEX(Matrix!$A$2:$BJ$2,1,MATCH(AN39&amp;AM39,Matrix!$A$1:$BJ$1,0)),""))</f>
        <v/>
      </c>
      <c r="AM39" s="131"/>
      <c r="AN39" s="77"/>
      <c r="AO39" s="129" t="str">
        <f>IF(OR(AP39="",AQ39=""),"",IFERROR(INDEX(Matrix!$A$2:$BJ$2,1,MATCH(AQ39&amp;AP39,Matrix!$A$1:$BJ$1,0)),""))</f>
        <v/>
      </c>
      <c r="AP39" s="131"/>
      <c r="AQ39" s="77"/>
      <c r="AR39" s="129">
        <f>IF(OR(AS39="",AT39=""),"",IFERROR(INDEX(Matrix!$A$2:$BJ$2,1,MATCH(AT39&amp;AS39,Matrix!$A$1:$BJ$1,0)),""))</f>
        <v>36</v>
      </c>
      <c r="AS39" s="131">
        <v>6</v>
      </c>
      <c r="AT39" s="77" t="s">
        <v>86</v>
      </c>
      <c r="AU39" s="129" t="str">
        <f>IF(OR(AV39="",AW39=""),"",IFERROR(INDEX(Matrix!$A$2:$BJ$2,1,MATCH(AW39&amp;AV39,Matrix!$A$1:$BJ$1,0)),""))</f>
        <v/>
      </c>
      <c r="AV39" s="131"/>
      <c r="AW39" s="131"/>
      <c r="AX39" s="129" t="str">
        <f>IF(OR(AY39="",AZ39=""),"",IFERROR(INDEX(Matrix!$A$2:$BJ$2,1,MATCH(AZ39&amp;AY39,Matrix!$A$1:$BJ$1,0)),""))</f>
        <v/>
      </c>
      <c r="AY39" s="131"/>
      <c r="AZ39" s="26"/>
      <c r="BA39" s="150">
        <f t="shared" si="2"/>
        <v>274</v>
      </c>
      <c r="BB39" s="58">
        <f t="array" ref="BB39">SUM(IFERROR(LARGE((B39,E39,H39,K39,N39,Q39,T39,W39,Z39,AC39,AF39,AI39,AL39,AO39,AR39,AU39,AX39),{1,2,3,4,5,6,7}),0))</f>
        <v>274</v>
      </c>
      <c r="BC39" s="60">
        <f t="shared" si="3"/>
        <v>274</v>
      </c>
      <c r="BD39" s="58"/>
      <c r="BE39" s="94"/>
    </row>
    <row r="40" spans="1:57" ht="15" customHeight="1" x14ac:dyDescent="0.25">
      <c r="A40" s="71" t="s">
        <v>121</v>
      </c>
      <c r="B40" s="26" t="str">
        <f>IF(OR(C40="",D40=""),"",IFERROR(INDEX(Matrix!$A$2:$BJ$2,1,MATCH(D40&amp;C40,Matrix!$A$1:$BJ$1,0)),""))</f>
        <v/>
      </c>
      <c r="C40" s="26"/>
      <c r="D40" s="77"/>
      <c r="E40" s="65" t="str">
        <f>IF(OR(F40="",G40=""),"",IFERROR(INDEX(Matrix!$A$2:$BJ$2,1,MATCH(G40&amp;F40,Matrix!$A$1:$BJ$1,0)),""))</f>
        <v/>
      </c>
      <c r="F40" s="3"/>
      <c r="G40" s="26"/>
      <c r="H40" s="30">
        <f>IF(OR(I40="",J40=""),"",IFERROR(INDEX(Matrix!$A$2:$BJ$2,1,MATCH(J40&amp;I40,Matrix!$A$1:$BJ$1,0)),""))</f>
        <v>21</v>
      </c>
      <c r="I40" s="3">
        <v>5</v>
      </c>
      <c r="J40" s="77" t="s">
        <v>106</v>
      </c>
      <c r="K40" s="65" t="str">
        <f>IF(OR(L40="",M40=""),"",IFERROR(INDEX(Matrix!$A$2:$BJ$2,1,MATCH(M40&amp;L40,Matrix!$A$1:$BJ$1,0)),""))</f>
        <v/>
      </c>
      <c r="L40" s="3"/>
      <c r="M40" s="26"/>
      <c r="N40" s="30">
        <f>IF(OR(O40="",P40=""),"",IFERROR(INDEX(Matrix!$A$2:$BJ$2,1,MATCH(P40&amp;O40,Matrix!$A$1:$BJ$1,0)),""))</f>
        <v>28</v>
      </c>
      <c r="O40" s="3">
        <v>1</v>
      </c>
      <c r="P40" s="77" t="s">
        <v>106</v>
      </c>
      <c r="Q40" s="30" t="str">
        <f>IF(OR(R40="",S40=""),"",IFERROR(INDEX(Matrix!$A$2:$BJ$2,1,MATCH(S40&amp;R40,Matrix!$A$1:$BJ$1,0)),""))</f>
        <v/>
      </c>
      <c r="R40" s="3"/>
      <c r="S40" s="78"/>
      <c r="T40" s="152" t="str">
        <f>IF(OR(U40="",V40=""),"",IFERROR(INDEX(Matrix!$A$2:$BJ$2,1,MATCH(V40&amp;U40,Matrix!$A$1:$BJ$1,0)),""))</f>
        <v/>
      </c>
      <c r="U40" s="153"/>
      <c r="V40" s="153"/>
      <c r="W40" s="131" t="str">
        <f>IF(OR(X40="",Y40=""),"",IFERROR(INDEX(Matrix!$A$2:$BJ$2,1,MATCH(Y40&amp;X40,Matrix!$A$1:$BJ$1,0)),""))</f>
        <v/>
      </c>
      <c r="X40" s="153"/>
      <c r="Y40" s="78"/>
      <c r="Z40" s="129">
        <v>4</v>
      </c>
      <c r="AA40" s="153">
        <v>7</v>
      </c>
      <c r="AB40" s="77" t="s">
        <v>111</v>
      </c>
      <c r="AC40" s="152" t="s">
        <v>273</v>
      </c>
      <c r="AD40" s="153">
        <v>8</v>
      </c>
      <c r="AE40" s="78" t="s">
        <v>107</v>
      </c>
      <c r="AF40" s="129">
        <f>IF(OR(AG40="",AH40=""),"",IFERROR(INDEX(Matrix!$A$2:$BJ$2,1,MATCH(AH40&amp;AG40,Matrix!$A$1:$BJ$1,0)),""))</f>
        <v>32</v>
      </c>
      <c r="AG40" s="153">
        <v>3</v>
      </c>
      <c r="AH40" s="77" t="s">
        <v>90</v>
      </c>
      <c r="AI40" s="152" t="str">
        <f>IF(OR(AJ40="",AK40=""),"",IFERROR(INDEX(Matrix!$A$2:$BJ$2,1,MATCH(AK40&amp;AJ40,Matrix!$A$1:$BJ$1,0)),""))</f>
        <v/>
      </c>
      <c r="AJ40" s="153"/>
      <c r="AK40" s="138"/>
      <c r="AL40" s="129">
        <f>IF(OR(AM40="",AN40=""),"",IFERROR(INDEX(Matrix!$A$2:$BJ$2,1,MATCH(AN40&amp;AM40,Matrix!$A$1:$BJ$1,0)),""))</f>
        <v>42</v>
      </c>
      <c r="AM40" s="153">
        <v>2</v>
      </c>
      <c r="AN40" s="77" t="s">
        <v>86</v>
      </c>
      <c r="AO40" s="129">
        <f>IF(OR(AP40="",AQ40=""),"",IFERROR(INDEX(Matrix!$A$2:$BJ$2,1,MATCH(AQ40&amp;AP40,Matrix!$A$1:$BJ$1,0)),""))</f>
        <v>20</v>
      </c>
      <c r="AP40" s="153">
        <v>1</v>
      </c>
      <c r="AQ40" s="77" t="s">
        <v>89</v>
      </c>
      <c r="AR40" s="129">
        <f>IF(OR(AS40="",AT40=""),"",IFERROR(INDEX(Matrix!$A$2:$BJ$2,1,MATCH(AT40&amp;AS40,Matrix!$A$1:$BJ$1,0)),""))</f>
        <v>11</v>
      </c>
      <c r="AS40" s="153">
        <v>7</v>
      </c>
      <c r="AT40" s="77" t="s">
        <v>89</v>
      </c>
      <c r="AU40" s="129" t="str">
        <f>IF(OR(AV40="",AW40=""),"",IFERROR(INDEX(Matrix!$A$2:$BJ$2,1,MATCH(AW40&amp;AV40,Matrix!$A$1:$BJ$1,0)),""))</f>
        <v/>
      </c>
      <c r="AV40" s="153"/>
      <c r="AW40" s="131"/>
      <c r="AX40" s="152" t="str">
        <f>IF(OR(AY40="",AZ40=""),"",IFERROR(INDEX(Matrix!$A$2:$BJ$2,1,MATCH(AZ40&amp;AY40,Matrix!$A$1:$BJ$1,0)),""))</f>
        <v/>
      </c>
      <c r="AY40" s="153"/>
      <c r="AZ40" s="26"/>
      <c r="BA40" s="150">
        <f t="shared" si="2"/>
        <v>158</v>
      </c>
      <c r="BB40" s="58">
        <f t="array" ref="BB40">SUM(IFERROR(LARGE((B40,E40,H40,K40,N40,Q40,T40,W40,Z40,AC40,AF40,AI40,AL40,AO40,AR40,AU40,AX40),{1,2,3,4,5,6,7}),0))</f>
        <v>158</v>
      </c>
      <c r="BC40" s="60">
        <f t="shared" si="3"/>
        <v>158</v>
      </c>
      <c r="BD40" s="58"/>
      <c r="BE40" s="94"/>
    </row>
    <row r="41" spans="1:57" ht="15" customHeight="1" x14ac:dyDescent="0.25">
      <c r="A41" s="71" t="s">
        <v>122</v>
      </c>
      <c r="B41" s="26">
        <f>IF(OR(C41="",D41=""),"",IFERROR(INDEX(Matrix!$A$2:$BJ$2,1,MATCH(D41&amp;C41,Matrix!$A$1:$BJ$1,0)),""))</f>
        <v>56</v>
      </c>
      <c r="C41" s="26">
        <v>3</v>
      </c>
      <c r="D41" s="78" t="s">
        <v>85</v>
      </c>
      <c r="E41" s="65" t="str">
        <f>IF(OR(F41="",G41=""),"",IFERROR(INDEX(Matrix!$A$2:$BJ$2,1,MATCH(G41&amp;F41,Matrix!$A$1:$BJ$1,0)),""))</f>
        <v/>
      </c>
      <c r="F41" s="3"/>
      <c r="G41" s="26"/>
      <c r="H41" s="30">
        <f>IF(OR(I41="",J41=""),"",IFERROR(INDEX(Matrix!$A$2:$BJ$2,1,MATCH(J41&amp;I41,Matrix!$A$1:$BJ$1,0)),""))</f>
        <v>43</v>
      </c>
      <c r="I41" s="3">
        <v>7</v>
      </c>
      <c r="J41" s="78" t="s">
        <v>84</v>
      </c>
      <c r="K41" s="65" t="str">
        <f>IF(OR(L41="",M41=""),"",IFERROR(INDEX(Matrix!$A$2:$BJ$2,1,MATCH(M41&amp;L41,Matrix!$A$1:$BJ$1,0)),""))</f>
        <v/>
      </c>
      <c r="L41" s="3"/>
      <c r="M41" s="26"/>
      <c r="N41" s="30">
        <f>IF(OR(O41="",P41=""),"",IFERROR(INDEX(Matrix!$A$2:$BJ$2,1,MATCH(P41&amp;O41,Matrix!$A$1:$BJ$1,0)),""))</f>
        <v>52</v>
      </c>
      <c r="O41" s="3">
        <v>6</v>
      </c>
      <c r="P41" s="78" t="s">
        <v>85</v>
      </c>
      <c r="Q41" s="30" t="str">
        <f>IF(OR(R41="",S41=""),"",IFERROR(INDEX(Matrix!$A$2:$BJ$2,1,MATCH(S41&amp;R41,Matrix!$A$1:$BJ$1,0)),""))</f>
        <v/>
      </c>
      <c r="R41" s="3"/>
      <c r="S41" s="77"/>
      <c r="T41" s="152" t="str">
        <f>IF(OR(U41="",V41=""),"",IFERROR(INDEX(Matrix!$A$2:$BJ$2,1,MATCH(V41&amp;U41,Matrix!$A$1:$BJ$1,0)),""))</f>
        <v/>
      </c>
      <c r="U41" s="153"/>
      <c r="V41" s="153"/>
      <c r="W41" s="131" t="str">
        <f>IF(OR(X41="",Y41=""),"",IFERROR(INDEX(Matrix!$A$2:$BJ$2,1,MATCH(Y41&amp;X41,Matrix!$A$1:$BJ$1,0)),""))</f>
        <v/>
      </c>
      <c r="X41" s="153"/>
      <c r="Y41" s="131"/>
      <c r="Z41" s="129">
        <f>IF(OR(AA41="",AB41=""),"",IFERROR(INDEX(Matrix!$A$2:$BJ$2,1,MATCH(AB41&amp;AA41,Matrix!$A$1:$BJ$1,0)),""))</f>
        <v>48</v>
      </c>
      <c r="AA41" s="153">
        <v>3</v>
      </c>
      <c r="AB41" s="77" t="s">
        <v>84</v>
      </c>
      <c r="AC41" s="152" t="str">
        <f>IF(OR(AD41="",AE41=""),"",IFERROR(INDEX(Matrix!$A$2:$BJ$2,1,MATCH(AE41&amp;AD41,Matrix!$A$1:$BJ$1,0)),""))</f>
        <v/>
      </c>
      <c r="AD41" s="153"/>
      <c r="AE41" s="78"/>
      <c r="AF41" s="129">
        <f>IF(OR(AG41="",AH41=""),"",IFERROR(INDEX(Matrix!$A$2:$BJ$2,1,MATCH(AH41&amp;AG41,Matrix!$A$1:$BJ$1,0)),""))</f>
        <v>48</v>
      </c>
      <c r="AG41" s="153">
        <v>3</v>
      </c>
      <c r="AH41" s="78" t="s">
        <v>84</v>
      </c>
      <c r="AI41" s="152" t="str">
        <f>IF(OR(AJ41="",AK41=""),"",IFERROR(INDEX(Matrix!$A$2:$BJ$2,1,MATCH(AK41&amp;AJ41,Matrix!$A$1:$BJ$1,0)),""))</f>
        <v/>
      </c>
      <c r="AJ41" s="153"/>
      <c r="AK41" s="131"/>
      <c r="AL41" s="129" t="str">
        <f>IF(OR(AM41="",AN41=""),"",IFERROR(INDEX(Matrix!$A$2:$BJ$2,1,MATCH(AN41&amp;AM41,Matrix!$A$1:$BJ$1,0)),""))</f>
        <v/>
      </c>
      <c r="AM41" s="153"/>
      <c r="AN41" s="77"/>
      <c r="AO41" s="129">
        <f>IF(OR(AP41="",AQ41=""),"",IFERROR(INDEX(Matrix!$A$2:$BJ$2,1,MATCH(AQ41&amp;AP41,Matrix!$A$1:$BJ$1,0)),""))</f>
        <v>48</v>
      </c>
      <c r="AP41" s="153">
        <v>3</v>
      </c>
      <c r="AQ41" s="91" t="s">
        <v>84</v>
      </c>
      <c r="AR41" s="129">
        <f>IF(OR(AS41="",AT41=""),"",IFERROR(INDEX(Matrix!$A$2:$BJ$2,1,MATCH(AT41&amp;AS41,Matrix!$A$1:$BJ$1,0)),""))</f>
        <v>38</v>
      </c>
      <c r="AS41" s="153">
        <v>4</v>
      </c>
      <c r="AT41" s="77" t="s">
        <v>86</v>
      </c>
      <c r="AU41" s="129" t="str">
        <f>IF(OR(AV41="",AW41=""),"",IFERROR(INDEX(Matrix!$A$2:$BJ$2,1,MATCH(AW41&amp;AV41,Matrix!$A$1:$BJ$1,0)),""))</f>
        <v/>
      </c>
      <c r="AV41" s="153"/>
      <c r="AW41" s="131"/>
      <c r="AX41" s="152" t="str">
        <f>IF(OR(AY41="",AZ41=""),"",IFERROR(INDEX(Matrix!$A$2:$BJ$2,1,MATCH(AZ41&amp;AY41,Matrix!$A$1:$BJ$1,0)),""))</f>
        <v/>
      </c>
      <c r="AY41" s="153"/>
      <c r="AZ41" s="26"/>
      <c r="BA41" s="150">
        <f t="shared" si="2"/>
        <v>333</v>
      </c>
      <c r="BB41" s="58">
        <f t="array" ref="BB41">SUM(IFERROR(LARGE((B41,E41,H41,K41,N41,Q41,T41,W41,Z41,AC41,AF41,AI41,AL41,AO41,AR41,AU41,AX41),{1,2,3,4,5,6,7}),0))</f>
        <v>333</v>
      </c>
      <c r="BC41" s="60">
        <f t="shared" si="3"/>
        <v>333</v>
      </c>
      <c r="BD41" s="58"/>
      <c r="BE41" s="94"/>
    </row>
    <row r="42" spans="1:57" ht="15" customHeight="1" x14ac:dyDescent="0.25">
      <c r="A42" s="71" t="s">
        <v>123</v>
      </c>
      <c r="B42" s="26" t="str">
        <f>IF(OR(C42="",D42=""),"",IFERROR(INDEX(Matrix!$A$2:$BJ$2,1,MATCH(D42&amp;C42,Matrix!$A$1:$BJ$1,0)),""))</f>
        <v/>
      </c>
      <c r="C42" s="26"/>
      <c r="D42" s="131"/>
      <c r="E42" s="65" t="str">
        <f>IF(OR(F42="",G42=""),"",IFERROR(INDEX(Matrix!$A$2:$BJ$2,1,MATCH(G42&amp;F42,Matrix!$A$1:$BJ$1,0)),""))</f>
        <v/>
      </c>
      <c r="F42" s="3"/>
      <c r="G42" s="26"/>
      <c r="H42" s="30">
        <f>IF(OR(I42="",J42=""),"",IFERROR(INDEX(Matrix!$A$2:$BJ$2,1,MATCH(J42&amp;I42,Matrix!$A$1:$BJ$1,0)),""))</f>
        <v>40</v>
      </c>
      <c r="I42" s="3">
        <v>3</v>
      </c>
      <c r="J42" s="77" t="s">
        <v>86</v>
      </c>
      <c r="K42" s="65" t="str">
        <f>IF(OR(L42="",M42=""),"",IFERROR(INDEX(Matrix!$A$2:$BJ$2,1,MATCH(M42&amp;L42,Matrix!$A$1:$BJ$1,0)),""))</f>
        <v/>
      </c>
      <c r="L42" s="3"/>
      <c r="M42" s="26"/>
      <c r="N42" s="30" t="str">
        <f>IF(OR(O42="",P42=""),"",IFERROR(INDEX(Matrix!$A$2:$BJ$2,1,MATCH(P42&amp;O42,Matrix!$A$1:$BJ$1,0)),""))</f>
        <v/>
      </c>
      <c r="O42" s="3"/>
      <c r="P42" s="78"/>
      <c r="Q42" s="30" t="str">
        <f>IF(OR(R42="",S42=""),"",IFERROR(INDEX(Matrix!$A$2:$BJ$2,1,MATCH(S42&amp;R42,Matrix!$A$1:$BJ$1,0)),""))</f>
        <v/>
      </c>
      <c r="R42" s="3"/>
      <c r="S42" s="77"/>
      <c r="T42" s="152" t="str">
        <f>IF(OR(U42="",V42=""),"",IFERROR(INDEX(Matrix!$A$2:$BJ$2,1,MATCH(V42&amp;U42,Matrix!$A$1:$BJ$1,0)),""))</f>
        <v/>
      </c>
      <c r="U42" s="153"/>
      <c r="V42" s="153"/>
      <c r="W42" s="131" t="str">
        <f>IF(OR(X42="",Y42=""),"",IFERROR(INDEX(Matrix!$A$2:$BJ$2,1,MATCH(Y42&amp;X42,Matrix!$A$1:$BJ$1,0)),""))</f>
        <v/>
      </c>
      <c r="X42" s="153"/>
      <c r="Y42" s="131"/>
      <c r="Z42" s="129">
        <f>IF(OR(AA42="",AB42=""),"",IFERROR(INDEX(Matrix!$A$2:$BJ$2,1,MATCH(AB42&amp;AA42,Matrix!$A$1:$BJ$1,0)),""))</f>
        <v>26</v>
      </c>
      <c r="AA42" s="153">
        <v>8</v>
      </c>
      <c r="AB42" s="77" t="s">
        <v>90</v>
      </c>
      <c r="AC42" s="152" t="str">
        <f>IF(OR(AD42="",AE42=""),"",IFERROR(INDEX(Matrix!$A$2:$BJ$2,1,MATCH(AE42&amp;AD42,Matrix!$A$1:$BJ$1,0)),""))</f>
        <v/>
      </c>
      <c r="AD42" s="153"/>
      <c r="AE42" s="77"/>
      <c r="AF42" s="129" t="str">
        <f>IF(OR(AG42="",AH42=""),"",IFERROR(INDEX(Matrix!$A$2:$BJ$2,1,MATCH(AH42&amp;AG42,Matrix!$A$1:$BJ$1,0)),""))</f>
        <v/>
      </c>
      <c r="AG42" s="153"/>
      <c r="AH42" s="78"/>
      <c r="AI42" s="152" t="str">
        <f>IF(OR(AJ42="",AK42=""),"",IFERROR(INDEX(Matrix!$A$2:$BJ$2,1,MATCH(AK42&amp;AJ42,Matrix!$A$1:$BJ$1,0)),""))</f>
        <v/>
      </c>
      <c r="AJ42" s="153"/>
      <c r="AK42" s="131"/>
      <c r="AL42" s="129">
        <f>IF(OR(AM42="",AN42=""),"",IFERROR(INDEX(Matrix!$A$2:$BJ$2,1,MATCH(AN42&amp;AM42,Matrix!$A$1:$BJ$1,0)),""))</f>
        <v>58</v>
      </c>
      <c r="AM42" s="153">
        <v>2</v>
      </c>
      <c r="AN42" s="78" t="s">
        <v>85</v>
      </c>
      <c r="AO42" s="129">
        <f>IF(OR(AP42="",AQ42=""),"",IFERROR(INDEX(Matrix!$A$2:$BJ$2,1,MATCH(AQ42&amp;AP42,Matrix!$A$1:$BJ$1,0)),""))</f>
        <v>20</v>
      </c>
      <c r="AP42" s="153">
        <v>6</v>
      </c>
      <c r="AQ42" s="77" t="s">
        <v>106</v>
      </c>
      <c r="AR42" s="129" t="str">
        <f>IF(OR(AS42="",AT42=""),"",IFERROR(INDEX(Matrix!$A$2:$BJ$2,1,MATCH(AT42&amp;AS42,Matrix!$A$1:$BJ$1,0)),""))</f>
        <v/>
      </c>
      <c r="AS42" s="153"/>
      <c r="AT42" s="77"/>
      <c r="AU42" s="129">
        <v>48</v>
      </c>
      <c r="AV42" s="153">
        <v>12</v>
      </c>
      <c r="AW42" s="101">
        <v>4</v>
      </c>
      <c r="AX42" s="152" t="str">
        <f>IF(OR(AY42="",AZ42=""),"",IFERROR(INDEX(Matrix!$A$2:$BJ$2,1,MATCH(AZ42&amp;AY42,Matrix!$A$1:$BJ$1,0)),""))</f>
        <v/>
      </c>
      <c r="AY42" s="153"/>
      <c r="AZ42" s="26"/>
      <c r="BA42" s="150">
        <f t="shared" si="2"/>
        <v>192</v>
      </c>
      <c r="BB42" s="58">
        <f t="array" ref="BB42">SUM(IFERROR(LARGE((B42,E42,H42,K42,N42,Q42,T42,W42,Z42,AC42,AF42,AI42,AL42,AO42,AR42,AU42,AX42),{1,2,3,4,5,6,7}),0))</f>
        <v>192</v>
      </c>
      <c r="BC42" s="60">
        <f t="shared" si="3"/>
        <v>192</v>
      </c>
      <c r="BD42" s="58"/>
      <c r="BE42" s="94"/>
    </row>
    <row r="43" spans="1:57" ht="15" customHeight="1" x14ac:dyDescent="0.25">
      <c r="A43" s="71" t="s">
        <v>124</v>
      </c>
      <c r="B43" s="26" t="str">
        <f>IF(OR(C43="",D43=""),"",IFERROR(INDEX(Matrix!$A$2:$BJ$2,1,MATCH(D43&amp;C43,Matrix!$A$1:$BJ$1,0)),""))</f>
        <v/>
      </c>
      <c r="C43" s="26"/>
      <c r="D43" s="131"/>
      <c r="E43" s="3" t="str">
        <f>IF(OR(F43="",G43=""),"",IFERROR(INDEX(Matrix!$A$2:$BJ$2,1,MATCH(G43&amp;F43,Matrix!$A$1:$BJ$1,0)),""))</f>
        <v/>
      </c>
      <c r="F43" s="3"/>
      <c r="G43" s="26"/>
      <c r="H43" s="26">
        <f>IF(OR(I43="",J43=""),"",IFERROR(INDEX(Matrix!$A$2:$BJ$2,1,MATCH(J43&amp;I43,Matrix!$A$1:$BJ$1,0)),""))</f>
        <v>18</v>
      </c>
      <c r="I43" s="3">
        <v>2</v>
      </c>
      <c r="J43" s="77" t="s">
        <v>89</v>
      </c>
      <c r="K43" s="3" t="str">
        <f>IF(OR(L43="",M43=""),"",IFERROR(INDEX(Matrix!$A$2:$BJ$2,1,MATCH(M43&amp;L43,Matrix!$A$1:$BJ$1,0)),""))</f>
        <v/>
      </c>
      <c r="L43" s="3"/>
      <c r="M43" s="26"/>
      <c r="N43" s="26" t="str">
        <f>IF(OR(O43="",P43=""),"",IFERROR(INDEX(Matrix!$A$2:$BJ$2,1,MATCH(P43&amp;O43,Matrix!$A$1:$BJ$1,0)),""))</f>
        <v/>
      </c>
      <c r="O43" s="3"/>
      <c r="P43" s="77"/>
      <c r="Q43" s="26" t="str">
        <f>IF(OR(R43="",S43=""),"",IFERROR(INDEX(Matrix!$A$2:$BJ$2,1,MATCH(S43&amp;R43,Matrix!$A$1:$BJ$1,0)),""))</f>
        <v/>
      </c>
      <c r="R43" s="3"/>
      <c r="S43" s="77"/>
      <c r="T43" s="153" t="str">
        <f>IF(OR(U43="",V43=""),"",IFERROR(INDEX(Matrix!$A$2:$BJ$2,1,MATCH(V43&amp;U43,Matrix!$A$1:$BJ$1,0)),""))</f>
        <v/>
      </c>
      <c r="U43" s="153"/>
      <c r="V43" s="153"/>
      <c r="W43" s="131" t="str">
        <f>IF(OR(X43="",Y43=""),"",IFERROR(INDEX(Matrix!$A$2:$BJ$2,1,MATCH(Y43&amp;X43,Matrix!$A$1:$BJ$1,0)),""))</f>
        <v/>
      </c>
      <c r="X43" s="153"/>
      <c r="Y43" s="131"/>
      <c r="Z43" s="131" t="str">
        <f>IF(OR(AA43="",AB43=""),"",IFERROR(INDEX(Matrix!$A$2:$BJ$2,1,MATCH(AB43&amp;AA43,Matrix!$A$1:$BJ$1,0)),""))</f>
        <v/>
      </c>
      <c r="AA43" s="153">
        <v>2</v>
      </c>
      <c r="AB43" s="77" t="s">
        <v>107</v>
      </c>
      <c r="AC43" s="153" t="str">
        <f>IF(OR(AD43="",AE43=""),"",IFERROR(INDEX(Matrix!$A$2:$BJ$2,1,MATCH(AE43&amp;AD43,Matrix!$A$1:$BJ$1,0)),""))</f>
        <v/>
      </c>
      <c r="AD43" s="153"/>
      <c r="AE43" s="78"/>
      <c r="AF43" s="131" t="str">
        <f>IF(OR(AG43="",AH43=""),"",IFERROR(INDEX(Matrix!$A$2:$BJ$2,1,MATCH(AH43&amp;AG43,Matrix!$A$1:$BJ$1,0)),""))</f>
        <v/>
      </c>
      <c r="AG43" s="153"/>
      <c r="AH43" s="78"/>
      <c r="AI43" s="153" t="str">
        <f>IF(OR(AJ43="",AK43=""),"",IFERROR(INDEX(Matrix!$A$2:$BJ$2,1,MATCH(AK43&amp;AJ43,Matrix!$A$1:$BJ$1,0)),""))</f>
        <v/>
      </c>
      <c r="AJ43" s="153"/>
      <c r="AK43" s="131"/>
      <c r="AL43" s="131">
        <f>IF(OR(AM43="",AN43=""),"",IFERROR(INDEX(Matrix!$A$2:$BJ$2,1,MATCH(AN43&amp;AM43,Matrix!$A$1:$BJ$1,0)),""))</f>
        <v>37</v>
      </c>
      <c r="AM43" s="153">
        <v>5</v>
      </c>
      <c r="AN43" s="78" t="s">
        <v>86</v>
      </c>
      <c r="AO43" s="131">
        <f>IF(OR(AP43="",AQ43=""),"",IFERROR(INDEX(Matrix!$A$2:$BJ$2,1,MATCH(AQ43&amp;AP43,Matrix!$A$1:$BJ$1,0)),""))</f>
        <v>11</v>
      </c>
      <c r="AP43" s="153">
        <v>7</v>
      </c>
      <c r="AQ43" s="77" t="s">
        <v>89</v>
      </c>
      <c r="AR43" s="131">
        <f>IF(OR(AS43="",AT43=""),"",IFERROR(INDEX(Matrix!$A$2:$BJ$2,1,MATCH(AT43&amp;AS43,Matrix!$A$1:$BJ$1,0)),""))</f>
        <v>34</v>
      </c>
      <c r="AS43" s="153">
        <v>2</v>
      </c>
      <c r="AT43" s="77" t="s">
        <v>90</v>
      </c>
      <c r="AU43" s="131">
        <v>48</v>
      </c>
      <c r="AV43" s="153">
        <v>16</v>
      </c>
      <c r="AW43" s="101">
        <v>4</v>
      </c>
      <c r="AX43" s="153" t="str">
        <f>IF(OR(AY43="",AZ43=""),"",IFERROR(INDEX(Matrix!$A$2:$BJ$2,1,MATCH(AZ43&amp;AY43,Matrix!$A$1:$BJ$1,0)),""))</f>
        <v/>
      </c>
      <c r="AY43" s="153"/>
      <c r="AZ43" s="26"/>
      <c r="BA43" s="154">
        <f t="shared" ref="BA43:BA50" si="4">SUM(B43,E43,H43,K43,N43,Q43,T43,W43,Z43,AC43,AF43,AI43,AL43,AO43,AR43,AU43,AX43)</f>
        <v>148</v>
      </c>
      <c r="BB43" s="70">
        <f t="array" ref="BB43">SUM(IFERROR(LARGE((B43,E43,H43,K43,N43,Q43,T43,W43,Z43,AC43,AF43,AI43,AL43,AO43,AR43,AU43,AX43),{1,2,3,4,5,6,7}),0))</f>
        <v>148</v>
      </c>
      <c r="BC43" s="60">
        <f t="shared" ref="BC43:BC50" si="5">MIN(IF(BA43&lt;&gt;0,BA43),IF(BB43&lt;&gt;0,BB43))</f>
        <v>148</v>
      </c>
      <c r="BD43" s="58"/>
      <c r="BE43" s="94"/>
    </row>
    <row r="44" spans="1:57" ht="15" customHeight="1" x14ac:dyDescent="0.25">
      <c r="A44" s="71" t="s">
        <v>125</v>
      </c>
      <c r="B44" s="26" t="str">
        <f>IF(OR(C44="",D44=""),"",IFERROR(INDEX(Matrix!$A$2:$BJ$2,1,MATCH(D44&amp;C44,Matrix!$A$1:$BJ$1,0)),""))</f>
        <v/>
      </c>
      <c r="C44" s="26"/>
      <c r="D44" s="131"/>
      <c r="E44" s="3" t="str">
        <f>IF(OR(F44="",G44=""),"",IFERROR(INDEX(Matrix!$A$2:$BJ$2,1,MATCH(G44&amp;F44,Matrix!$A$1:$BJ$1,0)),""))</f>
        <v/>
      </c>
      <c r="F44" s="3"/>
      <c r="G44" s="26"/>
      <c r="H44" s="26">
        <f>IF(OR(I44="",J44=""),"",IFERROR(INDEX(Matrix!$A$2:$BJ$2,1,MATCH(J44&amp;I44,Matrix!$A$1:$BJ$1,0)),""))</f>
        <v>29</v>
      </c>
      <c r="I44" s="3">
        <v>5</v>
      </c>
      <c r="J44" s="77" t="s">
        <v>90</v>
      </c>
      <c r="K44" s="3" t="str">
        <f>IF(OR(L44="",M44=""),"",IFERROR(INDEX(Matrix!$A$2:$BJ$2,1,MATCH(M44&amp;L44,Matrix!$A$1:$BJ$1,0)),""))</f>
        <v/>
      </c>
      <c r="L44" s="3"/>
      <c r="M44" s="26"/>
      <c r="N44" s="26">
        <f>IF(OR(O44="",P44=""),"",IFERROR(INDEX(Matrix!$A$2:$BJ$2,1,MATCH(P44&amp;O44,Matrix!$A$1:$BJ$1,0)),""))</f>
        <v>30</v>
      </c>
      <c r="O44" s="3">
        <v>4</v>
      </c>
      <c r="P44" s="77" t="s">
        <v>90</v>
      </c>
      <c r="Q44" s="26" t="str">
        <f>IF(OR(R44="",S44=""),"",IFERROR(INDEX(Matrix!$A$2:$BJ$2,1,MATCH(S44&amp;R44,Matrix!$A$1:$BJ$1,0)),""))</f>
        <v/>
      </c>
      <c r="R44" s="3"/>
      <c r="S44" s="77"/>
      <c r="T44" s="153" t="str">
        <f>IF(OR(U44="",V44=""),"",IFERROR(INDEX(Matrix!$A$2:$BJ$2,1,MATCH(V44&amp;U44,Matrix!$A$1:$BJ$1,0)),""))</f>
        <v/>
      </c>
      <c r="U44" s="153"/>
      <c r="V44" s="153"/>
      <c r="W44" s="131" t="str">
        <f>IF(OR(X44="",Y44=""),"",IFERROR(INDEX(Matrix!$A$2:$BJ$2,1,MATCH(Y44&amp;X44,Matrix!$A$1:$BJ$1,0)),""))</f>
        <v/>
      </c>
      <c r="X44" s="153"/>
      <c r="Y44" s="131"/>
      <c r="Z44" s="131">
        <f>IF(OR(AA44="",AB44=""),"",IFERROR(INDEX(Matrix!$A$2:$BJ$2,1,MATCH(AB44&amp;AA44,Matrix!$A$1:$BJ$1,0)),""))</f>
        <v>21</v>
      </c>
      <c r="AA44" s="153">
        <v>5</v>
      </c>
      <c r="AB44" s="77" t="s">
        <v>106</v>
      </c>
      <c r="AC44" s="153" t="str">
        <f>IF(OR(AD44="",AE44=""),"",IFERROR(INDEX(Matrix!$A$2:$BJ$2,1,MATCH(AE44&amp;AD44,Matrix!$A$1:$BJ$1,0)),""))</f>
        <v/>
      </c>
      <c r="AD44" s="153"/>
      <c r="AE44" s="78"/>
      <c r="AF44" s="131">
        <f>IF(OR(AG44="",AH44=""),"",IFERROR(INDEX(Matrix!$A$2:$BJ$2,1,MATCH(AH44&amp;AG44,Matrix!$A$1:$BJ$1,0)),""))</f>
        <v>34</v>
      </c>
      <c r="AG44" s="153">
        <v>2</v>
      </c>
      <c r="AH44" s="78" t="s">
        <v>90</v>
      </c>
      <c r="AI44" s="153" t="str">
        <f>IF(OR(AJ44="",AK44=""),"",IFERROR(INDEX(Matrix!$A$2:$BJ$2,1,MATCH(AK44&amp;AJ44,Matrix!$A$1:$BJ$1,0)),""))</f>
        <v/>
      </c>
      <c r="AJ44" s="153"/>
      <c r="AK44" s="131"/>
      <c r="AL44" s="131">
        <f>IF(OR(AM44="",AN44=""),"",IFERROR(INDEX(Matrix!$A$2:$BJ$2,1,MATCH(AN44&amp;AM44,Matrix!$A$1:$BJ$1,0)),""))</f>
        <v>48</v>
      </c>
      <c r="AM44" s="153">
        <v>3</v>
      </c>
      <c r="AN44" s="78" t="s">
        <v>84</v>
      </c>
      <c r="AO44" s="131">
        <f>IF(OR(AP44="",AQ44=""),"",IFERROR(INDEX(Matrix!$A$2:$BJ$2,1,MATCH(AQ44&amp;AP44,Matrix!$A$1:$BJ$1,0)),""))</f>
        <v>42</v>
      </c>
      <c r="AP44" s="153">
        <v>8</v>
      </c>
      <c r="AQ44" s="77" t="s">
        <v>84</v>
      </c>
      <c r="AR44" s="131">
        <f>IF(OR(AS44="",AT44=""),"",IFERROR(INDEX(Matrix!$A$2:$BJ$2,1,MATCH(AT44&amp;AS44,Matrix!$A$1:$BJ$1,0)),""))</f>
        <v>45</v>
      </c>
      <c r="AS44" s="153">
        <v>5</v>
      </c>
      <c r="AT44" s="77" t="s">
        <v>84</v>
      </c>
      <c r="AU44" s="131" t="str">
        <f>IF(OR(AV44="",AW44=""),"",IFERROR(INDEX(Matrix!$A$2:$BJ$2,1,MATCH(AW44&amp;AV44,Matrix!$A$1:$BJ$1,0)),""))</f>
        <v/>
      </c>
      <c r="AV44" s="153"/>
      <c r="AW44" s="131"/>
      <c r="AX44" s="153" t="str">
        <f>IF(OR(AY44="",AZ44=""),"",IFERROR(INDEX(Matrix!$A$2:$BJ$2,1,MATCH(AZ44&amp;AY44,Matrix!$A$1:$BJ$1,0)),""))</f>
        <v/>
      </c>
      <c r="AY44" s="153"/>
      <c r="AZ44" s="26"/>
      <c r="BA44" s="154">
        <f t="shared" si="4"/>
        <v>249</v>
      </c>
      <c r="BB44" s="70">
        <f t="array" ref="BB44">SUM(IFERROR(LARGE((B44,E44,H44,K44,N44,Q44,T44,W44,Z44,AC44,AF44,AI44,AL44,AO44,AR44,AU44,AX44),{1,2,3,4,5,6,7}),0))</f>
        <v>249</v>
      </c>
      <c r="BC44" s="60">
        <f t="shared" si="5"/>
        <v>249</v>
      </c>
      <c r="BD44" s="200" t="s">
        <v>274</v>
      </c>
      <c r="BE44" s="94" t="s">
        <v>99</v>
      </c>
    </row>
    <row r="45" spans="1:57" ht="15" customHeight="1" x14ac:dyDescent="0.25">
      <c r="A45" s="71" t="s">
        <v>126</v>
      </c>
      <c r="B45" s="26" t="str">
        <f>IF(OR(C45="",D45=""),"",IFERROR(INDEX(Matrix!$A$2:$BJ$2,1,MATCH(D45&amp;C45,Matrix!$A$1:$BJ$1,0)),""))</f>
        <v/>
      </c>
      <c r="C45" s="26"/>
      <c r="D45" s="131"/>
      <c r="E45" s="3" t="str">
        <f>IF(OR(F45="",G45=""),"",IFERROR(INDEX(Matrix!$A$2:$BJ$2,1,MATCH(G45&amp;F45,Matrix!$A$1:$BJ$1,0)),""))</f>
        <v/>
      </c>
      <c r="F45" s="3"/>
      <c r="G45" s="26"/>
      <c r="H45" s="26">
        <f>IF(OR(I45="",J45=""),"",IFERROR(INDEX(Matrix!$A$2:$BJ$2,1,MATCH(J45&amp;I45,Matrix!$A$1:$BJ$1,0)),""))</f>
        <v>16</v>
      </c>
      <c r="I45" s="3">
        <v>3</v>
      </c>
      <c r="J45" s="77" t="s">
        <v>89</v>
      </c>
      <c r="K45" s="3" t="str">
        <f>IF(OR(L45="",M45=""),"",IFERROR(INDEX(Matrix!$A$2:$BJ$2,1,MATCH(M45&amp;L45,Matrix!$A$1:$BJ$1,0)),""))</f>
        <v/>
      </c>
      <c r="L45" s="3"/>
      <c r="M45" s="26"/>
      <c r="N45" s="26" t="str">
        <f>IF(OR(O45="",P45=""),"",IFERROR(INDEX(Matrix!$A$2:$BJ$2,1,MATCH(P45&amp;O45,Matrix!$A$1:$BJ$1,0)),""))</f>
        <v/>
      </c>
      <c r="O45" s="3"/>
      <c r="P45" s="138"/>
      <c r="Q45" s="26" t="str">
        <f>IF(OR(R45="",S45=""),"",IFERROR(INDEX(Matrix!$A$2:$BJ$2,1,MATCH(S45&amp;R45,Matrix!$A$1:$BJ$1,0)),""))</f>
        <v/>
      </c>
      <c r="R45" s="3"/>
      <c r="S45" s="138"/>
      <c r="T45" s="153" t="str">
        <f>IF(OR(U45="",V45=""),"",IFERROR(INDEX(Matrix!$A$2:$BJ$2,1,MATCH(V45&amp;U45,Matrix!$A$1:$BJ$1,0)),""))</f>
        <v/>
      </c>
      <c r="U45" s="153"/>
      <c r="V45" s="153"/>
      <c r="W45" s="131" t="str">
        <f>IF(OR(X45="",Y45=""),"",IFERROR(INDEX(Matrix!$A$2:$BJ$2,1,MATCH(Y45&amp;X45,Matrix!$A$1:$BJ$1,0)),""))</f>
        <v/>
      </c>
      <c r="X45" s="153"/>
      <c r="Y45" s="131"/>
      <c r="Z45" s="131">
        <f>IF(OR(AA45="",AB45=""),"",IFERROR(INDEX(Matrix!$A$2:$BJ$2,1,MATCH(AB45&amp;AA45,Matrix!$A$1:$BJ$1,0)),""))</f>
        <v>20</v>
      </c>
      <c r="AA45" s="153">
        <v>1</v>
      </c>
      <c r="AB45" s="77" t="s">
        <v>89</v>
      </c>
      <c r="AC45" s="153">
        <v>4</v>
      </c>
      <c r="AD45" s="153">
        <v>5</v>
      </c>
      <c r="AE45" s="78" t="s">
        <v>111</v>
      </c>
      <c r="AF45" s="131" t="str">
        <f>IF(OR(AG45="",AH45=""),"",IFERROR(INDEX(Matrix!$A$2:$BJ$2,1,MATCH(AH45&amp;AG45,Matrix!$A$1:$BJ$1,0)),""))</f>
        <v/>
      </c>
      <c r="AG45" s="153"/>
      <c r="AH45" s="78"/>
      <c r="AI45" s="153" t="str">
        <f>IF(OR(AJ45="",AK45=""),"",IFERROR(INDEX(Matrix!$A$2:$BJ$2,1,MATCH(AK45&amp;AJ45,Matrix!$A$1:$BJ$1,0)),""))</f>
        <v/>
      </c>
      <c r="AJ45" s="153"/>
      <c r="AK45" s="131"/>
      <c r="AL45" s="131" t="str">
        <f>IF(OR(AM45="",AN45=""),"",IFERROR(INDEX(Matrix!$A$2:$BJ$2,1,MATCH(AN45&amp;AM45,Matrix!$A$1:$BJ$1,0)),""))</f>
        <v/>
      </c>
      <c r="AM45" s="153"/>
      <c r="AN45" s="78"/>
      <c r="AO45" s="131">
        <f>IF(OR(AP45="",AQ45=""),"",IFERROR(INDEX(Matrix!$A$2:$BJ$2,1,MATCH(AQ45&amp;AP45,Matrix!$A$1:$BJ$1,0)),""))</f>
        <v>14</v>
      </c>
      <c r="AP45" s="153">
        <v>4</v>
      </c>
      <c r="AQ45" s="77" t="s">
        <v>89</v>
      </c>
      <c r="AR45" s="131">
        <f>IF(OR(AS45="",AT45=""),"",IFERROR(INDEX(Matrix!$A$2:$BJ$2,1,MATCH(AT45&amp;AS45,Matrix!$A$1:$BJ$1,0)),""))</f>
        <v>22</v>
      </c>
      <c r="AS45" s="153">
        <v>4</v>
      </c>
      <c r="AT45" s="77" t="s">
        <v>106</v>
      </c>
      <c r="AU45" s="131">
        <v>48</v>
      </c>
      <c r="AV45" s="153">
        <v>19</v>
      </c>
      <c r="AW45" s="101">
        <v>3</v>
      </c>
      <c r="AX45" s="153" t="str">
        <f>IF(OR(AY45="",AZ45=""),"",IFERROR(INDEX(Matrix!$A$2:$BJ$2,1,MATCH(AZ45&amp;AY45,Matrix!$A$1:$BJ$1,0)),""))</f>
        <v/>
      </c>
      <c r="AY45" s="153"/>
      <c r="AZ45" s="26"/>
      <c r="BA45" s="154">
        <f t="shared" si="4"/>
        <v>124</v>
      </c>
      <c r="BB45" s="70">
        <f t="array" ref="BB45">SUM(IFERROR(LARGE((B45,E45,H45,K45,N45,Q45,T45,W45,Z45,AC45,AF45,AI45,AL45,AO45,AR45,AU45,AX45),{1,2,3,4,5,6,7}),0))</f>
        <v>124</v>
      </c>
      <c r="BC45" s="60">
        <f t="shared" si="5"/>
        <v>124</v>
      </c>
      <c r="BD45" s="58"/>
      <c r="BE45" s="94"/>
    </row>
    <row r="46" spans="1:57" ht="15" customHeight="1" x14ac:dyDescent="0.25">
      <c r="A46" s="71" t="s">
        <v>127</v>
      </c>
      <c r="B46" s="26" t="str">
        <f>IF(OR(C46="",D46=""),"",IFERROR(INDEX(Matrix!$A$2:$BJ$2,1,MATCH(D46&amp;C46,Matrix!$A$1:$BJ$1,0)),""))</f>
        <v/>
      </c>
      <c r="C46" s="26"/>
      <c r="D46" s="131"/>
      <c r="E46" s="3" t="str">
        <f>IF(OR(F46="",G46=""),"",IFERROR(INDEX(Matrix!$A$2:$BJ$2,1,MATCH(G46&amp;F46,Matrix!$A$1:$BJ$1,0)),""))</f>
        <v/>
      </c>
      <c r="F46" s="3"/>
      <c r="G46" s="26"/>
      <c r="H46" s="26">
        <f>IF(OR(I46="",J46=""),"",IFERROR(INDEX(Matrix!$A$2:$BJ$2,1,MATCH(J46&amp;I46,Matrix!$A$1:$BJ$1,0)),""))</f>
        <v>12</v>
      </c>
      <c r="I46" s="3">
        <v>6</v>
      </c>
      <c r="J46" s="77" t="s">
        <v>89</v>
      </c>
      <c r="K46" s="3" t="str">
        <f>IF(OR(L46="",M46=""),"",IFERROR(INDEX(Matrix!$A$2:$BJ$2,1,MATCH(M46&amp;L46,Matrix!$A$1:$BJ$1,0)),""))</f>
        <v/>
      </c>
      <c r="L46" s="3"/>
      <c r="M46" s="26"/>
      <c r="N46" s="26">
        <f>IF(OR(O46="",P46=""),"",IFERROR(INDEX(Matrix!$A$2:$BJ$2,1,MATCH(P46&amp;O46,Matrix!$A$1:$BJ$1,0)),""))</f>
        <v>24</v>
      </c>
      <c r="O46" s="3">
        <v>3</v>
      </c>
      <c r="P46" s="77" t="s">
        <v>106</v>
      </c>
      <c r="Q46" s="26" t="str">
        <f>IF(OR(R46="",S46=""),"",IFERROR(INDEX(Matrix!$A$2:$BJ$2,1,MATCH(S46&amp;R46,Matrix!$A$1:$BJ$1,0)),""))</f>
        <v/>
      </c>
      <c r="R46" s="3"/>
      <c r="S46" s="77"/>
      <c r="T46" s="153" t="str">
        <f>IF(OR(U46="",V46=""),"",IFERROR(INDEX(Matrix!$A$2:$BJ$2,1,MATCH(V46&amp;U46,Matrix!$A$1:$BJ$1,0)),""))</f>
        <v/>
      </c>
      <c r="U46" s="153"/>
      <c r="V46" s="78"/>
      <c r="W46" s="131" t="str">
        <f>IF(OR(X46="",Y46=""),"",IFERROR(INDEX(Matrix!$A$2:$BJ$2,1,MATCH(Y46&amp;X46,Matrix!$A$1:$BJ$1,0)),""))</f>
        <v/>
      </c>
      <c r="X46" s="153"/>
      <c r="Y46" s="131"/>
      <c r="Z46" s="131" t="str">
        <f>IF(OR(AA46="",AB46=""),"",IFERROR(INDEX(Matrix!$A$2:$BJ$2,1,MATCH(AB46&amp;AA46,Matrix!$A$1:$BJ$1,0)),""))</f>
        <v/>
      </c>
      <c r="AA46" s="153">
        <v>3</v>
      </c>
      <c r="AB46" s="77" t="s">
        <v>107</v>
      </c>
      <c r="AC46" s="153" t="str">
        <f>IF(OR(AD46="",AE46=""),"",IFERROR(INDEX(Matrix!$A$2:$BJ$2,1,MATCH(AE46&amp;AD46,Matrix!$A$1:$BJ$1,0)),""))</f>
        <v/>
      </c>
      <c r="AD46" s="153"/>
      <c r="AE46" s="131"/>
      <c r="AF46" s="131">
        <f>IF(OR(AG46="",AH46=""),"",IFERROR(INDEX(Matrix!$A$2:$BJ$2,1,MATCH(AH46&amp;AG46,Matrix!$A$1:$BJ$1,0)),""))</f>
        <v>27</v>
      </c>
      <c r="AG46" s="153">
        <v>7</v>
      </c>
      <c r="AH46" s="78" t="s">
        <v>90</v>
      </c>
      <c r="AI46" s="153">
        <f>IF(OR(AJ46="",AK46=""),"",IFERROR(INDEX(Matrix!$A$2:$BJ$2,1,MATCH(AK46&amp;AJ46,Matrix!$A$1:$BJ$1,0)),""))</f>
        <v>42</v>
      </c>
      <c r="AJ46" s="153">
        <v>8</v>
      </c>
      <c r="AK46" s="151" t="s">
        <v>84</v>
      </c>
      <c r="AL46" s="131" t="str">
        <f>IF(OR(AM46="",AN46=""),"",IFERROR(INDEX(Matrix!$A$2:$BJ$2,1,MATCH(AN46&amp;AM46,Matrix!$A$1:$BJ$1,0)),""))</f>
        <v/>
      </c>
      <c r="AM46" s="153"/>
      <c r="AN46" s="78"/>
      <c r="AO46" s="131" t="str">
        <f>IF(OR(AP46="",AQ46=""),"",IFERROR(INDEX(Matrix!$A$2:$BJ$2,1,MATCH(AQ46&amp;AP46,Matrix!$A$1:$BJ$1,0)),""))</f>
        <v/>
      </c>
      <c r="AP46" s="153"/>
      <c r="AQ46" s="77"/>
      <c r="AR46" s="131" t="str">
        <f>IF(OR(AS46="",AT46=""),"",IFERROR(INDEX(Matrix!$A$2:$BJ$2,1,MATCH(AT46&amp;AS46,Matrix!$A$1:$BJ$1,0)),""))</f>
        <v/>
      </c>
      <c r="AS46" s="153"/>
      <c r="AT46" s="77"/>
      <c r="AU46" s="131" t="str">
        <f>IF(OR(AV46="",AW46=""),"",IFERROR(INDEX(Matrix!$A$2:$BJ$2,1,MATCH(AW46&amp;AV46,Matrix!$A$1:$BJ$1,0)),""))</f>
        <v/>
      </c>
      <c r="AV46" s="153"/>
      <c r="AW46" s="131"/>
      <c r="AX46" s="153" t="str">
        <f>IF(OR(AY46="",AZ46=""),"",IFERROR(INDEX(Matrix!$A$2:$BJ$2,1,MATCH(AZ46&amp;AY46,Matrix!$A$1:$BJ$1,0)),""))</f>
        <v/>
      </c>
      <c r="AY46" s="153"/>
      <c r="AZ46" s="26"/>
      <c r="BA46" s="154">
        <f t="shared" si="4"/>
        <v>105</v>
      </c>
      <c r="BB46" s="70">
        <f t="array" ref="BB46">SUM(IFERROR(LARGE((B46,E46,H46,K46,N46,Q46,T46,W46,Z46,AC46,AF46,AI46,AL46,AO46,AR46,AU46,AX46),{1,2,3,4,5,6,7}),0))</f>
        <v>105</v>
      </c>
      <c r="BC46" s="60">
        <f t="shared" si="5"/>
        <v>105</v>
      </c>
      <c r="BD46" s="58"/>
      <c r="BE46" s="94"/>
    </row>
    <row r="47" spans="1:57" ht="15" customHeight="1" x14ac:dyDescent="0.25">
      <c r="A47" s="71" t="s">
        <v>128</v>
      </c>
      <c r="B47" s="26">
        <f>IF(OR(C47="",D47=""),"",IFERROR(INDEX(Matrix!$A$2:$BJ$2,1,MATCH(D47&amp;C47,Matrix!$A$1:$BJ$1,0)),""))</f>
        <v>42</v>
      </c>
      <c r="C47" s="26">
        <v>2</v>
      </c>
      <c r="D47" s="78" t="s">
        <v>86</v>
      </c>
      <c r="E47" s="3" t="str">
        <f>IF(OR(F47="",G47=""),"",IFERROR(INDEX(Matrix!$A$2:$BJ$2,1,MATCH(G47&amp;F47,Matrix!$A$1:$BJ$1,0)),""))</f>
        <v/>
      </c>
      <c r="F47" s="3"/>
      <c r="G47" s="26"/>
      <c r="H47" s="26">
        <f>IF(OR(I47="",J47=""),"",IFERROR(INDEX(Matrix!$A$2:$BJ$2,1,MATCH(J47&amp;I47,Matrix!$A$1:$BJ$1,0)),""))</f>
        <v>36</v>
      </c>
      <c r="I47" s="3">
        <v>6</v>
      </c>
      <c r="J47" s="77" t="s">
        <v>86</v>
      </c>
      <c r="K47" s="3" t="str">
        <f>IF(OR(L47="",M47=""),"",IFERROR(INDEX(Matrix!$A$2:$BJ$2,1,MATCH(M47&amp;L47,Matrix!$A$1:$BJ$1,0)),""))</f>
        <v/>
      </c>
      <c r="L47" s="3"/>
      <c r="M47" s="26"/>
      <c r="N47" s="26">
        <f>IF(OR(O47="",P47=""),"",IFERROR(INDEX(Matrix!$A$2:$BJ$2,1,MATCH(P47&amp;O47,Matrix!$A$1:$BJ$1,0)),""))</f>
        <v>40</v>
      </c>
      <c r="O47" s="3">
        <v>3</v>
      </c>
      <c r="P47" s="77" t="s">
        <v>86</v>
      </c>
      <c r="Q47" s="26" t="str">
        <f>IF(OR(R47="",S47=""),"",IFERROR(INDEX(Matrix!$A$2:$BJ$2,1,MATCH(S47&amp;R47,Matrix!$A$1:$BJ$1,0)),""))</f>
        <v/>
      </c>
      <c r="R47" s="3"/>
      <c r="S47" s="77"/>
      <c r="T47" s="153" t="str">
        <f>IF(OR(U47="",V47=""),"",IFERROR(INDEX(Matrix!$A$2:$BJ$2,1,MATCH(V47&amp;U47,Matrix!$A$1:$BJ$1,0)),""))</f>
        <v/>
      </c>
      <c r="U47" s="153"/>
      <c r="V47" s="153"/>
      <c r="W47" s="131" t="str">
        <f>IF(OR(X47="",Y47=""),"",IFERROR(INDEX(Matrix!$A$2:$BJ$2,1,MATCH(Y47&amp;X47,Matrix!$A$1:$BJ$1,0)),""))</f>
        <v/>
      </c>
      <c r="X47" s="153"/>
      <c r="Y47" s="131"/>
      <c r="Z47" s="131">
        <f>IF(OR(AA47="",AB47=""),"",IFERROR(INDEX(Matrix!$A$2:$BJ$2,1,MATCH(AB47&amp;AA47,Matrix!$A$1:$BJ$1,0)),""))</f>
        <v>28</v>
      </c>
      <c r="AA47" s="153">
        <v>1</v>
      </c>
      <c r="AB47" s="77" t="s">
        <v>106</v>
      </c>
      <c r="AC47" s="153" t="str">
        <f>IF(OR(AD47="",AE47=""),"",IFERROR(INDEX(Matrix!$A$2:$BJ$2,1,MATCH(AE47&amp;AD47,Matrix!$A$1:$BJ$1,0)),""))</f>
        <v/>
      </c>
      <c r="AD47" s="153"/>
      <c r="AE47" s="131"/>
      <c r="AF47" s="131">
        <f>IF(OR(AG47="",AH47=""),"",IFERROR(INDEX(Matrix!$A$2:$BJ$2,1,MATCH(AH47&amp;AG47,Matrix!$A$1:$BJ$1,0)),""))</f>
        <v>29</v>
      </c>
      <c r="AG47" s="153">
        <v>5</v>
      </c>
      <c r="AH47" s="78" t="s">
        <v>90</v>
      </c>
      <c r="AI47" s="153">
        <f>IF(OR(AJ47="",AK47=""),"",IFERROR(INDEX(Matrix!$A$2:$BJ$2,1,MATCH(AK47&amp;AJ47,Matrix!$A$1:$BJ$1,0)),""))</f>
        <v>43</v>
      </c>
      <c r="AJ47" s="153">
        <v>7</v>
      </c>
      <c r="AK47" s="78" t="s">
        <v>84</v>
      </c>
      <c r="AL47" s="131" t="str">
        <f>IF(OR(AM47="",AN47=""),"",IFERROR(INDEX(Matrix!$A$2:$BJ$2,1,MATCH(AN47&amp;AM47,Matrix!$A$1:$BJ$1,0)),""))</f>
        <v/>
      </c>
      <c r="AM47" s="153"/>
      <c r="AN47" s="78"/>
      <c r="AO47" s="131">
        <f>IF(OR(AP47="",AQ47=""),"",IFERROR(INDEX(Matrix!$A$2:$BJ$2,1,MATCH(AQ47&amp;AP47,Matrix!$A$1:$BJ$1,0)),""))</f>
        <v>53</v>
      </c>
      <c r="AP47" s="153">
        <v>5</v>
      </c>
      <c r="AQ47" s="77" t="s">
        <v>85</v>
      </c>
      <c r="AR47" s="131">
        <f>IF(OR(AS47="",AT47=""),"",IFERROR(INDEX(Matrix!$A$2:$BJ$2,1,MATCH(AT47&amp;AS47,Matrix!$A$1:$BJ$1,0)),""))</f>
        <v>50</v>
      </c>
      <c r="AS47" s="153">
        <v>8</v>
      </c>
      <c r="AT47" s="77" t="s">
        <v>85</v>
      </c>
      <c r="AU47" s="131">
        <v>51</v>
      </c>
      <c r="AV47" s="153">
        <v>7</v>
      </c>
      <c r="AW47" s="101">
        <v>8</v>
      </c>
      <c r="AX47" s="77" t="str">
        <f>IF(OR(AY47="",AZ47=""),"",IFERROR(INDEX(Matrix!$A$2:$BJ$2,1,MATCH(AZ47&amp;AY47,Matrix!$A$1:$BJ$1,0)),""))</f>
        <v/>
      </c>
      <c r="AY47" s="153"/>
      <c r="AZ47" s="26"/>
      <c r="BA47" s="154">
        <f t="shared" si="4"/>
        <v>372</v>
      </c>
      <c r="BB47" s="70">
        <f t="array" ref="BB47">SUM(IFERROR(LARGE((B47,E47,H47,K47,N47,Q47,T47,W47,Z47,AC47,AF47,AI47,AL47,AO47,AR47,AU47,AX47),{1,2,3,4,5,6,7}),0))</f>
        <v>315</v>
      </c>
      <c r="BC47" s="60">
        <f t="shared" si="5"/>
        <v>315</v>
      </c>
      <c r="BD47" s="58"/>
      <c r="BE47" s="95"/>
    </row>
    <row r="48" spans="1:57" ht="15" customHeight="1" x14ac:dyDescent="0.25">
      <c r="A48" s="71" t="s">
        <v>129</v>
      </c>
      <c r="B48" s="26" t="str">
        <f>IF(OR(C48="",D48=""),"",IFERROR(INDEX(Matrix!$A$2:$BJ$2,1,MATCH(D48&amp;C48,Matrix!$A$1:$BJ$1,0)),""))</f>
        <v/>
      </c>
      <c r="C48" s="26"/>
      <c r="D48" s="78"/>
      <c r="E48" s="3" t="str">
        <f>IF(OR(F48="",G48=""),"",IFERROR(INDEX(Matrix!$A$2:$BJ$2,1,MATCH(G48&amp;F48,Matrix!$A$1:$BJ$1,0)),""))</f>
        <v/>
      </c>
      <c r="F48" s="3"/>
      <c r="G48" s="26"/>
      <c r="H48" s="26">
        <f>IF(OR(I48="",J48=""),"",IFERROR(INDEX(Matrix!$A$2:$BJ$2,1,MATCH(J48&amp;I48,Matrix!$A$1:$BJ$1,0)),""))</f>
        <v>27</v>
      </c>
      <c r="I48" s="3">
        <v>7</v>
      </c>
      <c r="J48" s="77" t="s">
        <v>90</v>
      </c>
      <c r="K48" s="3" t="str">
        <f>IF(OR(L48="",M48=""),"",IFERROR(INDEX(Matrix!$A$2:$BJ$2,1,MATCH(M48&amp;L48,Matrix!$A$1:$BJ$1,0)),""))</f>
        <v/>
      </c>
      <c r="L48" s="3"/>
      <c r="M48" s="26"/>
      <c r="N48" s="26">
        <f>IF(OR(O48="",P48=""),"",IFERROR(INDEX(Matrix!$A$2:$BJ$2,1,MATCH(P48&amp;O48,Matrix!$A$1:$BJ$1,0)),""))</f>
        <v>27</v>
      </c>
      <c r="O48" s="3">
        <v>7</v>
      </c>
      <c r="P48" s="77" t="s">
        <v>90</v>
      </c>
      <c r="Q48" s="26" t="str">
        <f>IF(OR(R48="",S48=""),"",IFERROR(INDEX(Matrix!$A$2:$BJ$2,1,MATCH(S48&amp;R48,Matrix!$A$1:$BJ$1,0)),""))</f>
        <v/>
      </c>
      <c r="R48" s="3"/>
      <c r="S48" s="77"/>
      <c r="T48" s="153" t="str">
        <f>IF(OR(U48="",V48=""),"",IFERROR(INDEX(Matrix!$A$2:$BJ$2,1,MATCH(V48&amp;U48,Matrix!$A$1:$BJ$1,0)),""))</f>
        <v/>
      </c>
      <c r="U48" s="153"/>
      <c r="V48" s="153"/>
      <c r="W48" s="131" t="str">
        <f>IF(OR(X48="",Y48=""),"",IFERROR(INDEX(Matrix!$A$2:$BJ$2,1,MATCH(Y48&amp;X48,Matrix!$A$1:$BJ$1,0)),""))</f>
        <v/>
      </c>
      <c r="X48" s="153"/>
      <c r="Y48" s="131"/>
      <c r="Z48" s="131">
        <f>IF(OR(AA48="",AB48=""),"",IFERROR(INDEX(Matrix!$A$2:$BJ$2,1,MATCH(AB48&amp;AA48,Matrix!$A$1:$BJ$1,0)),""))</f>
        <v>14</v>
      </c>
      <c r="AA48" s="153">
        <v>4</v>
      </c>
      <c r="AB48" s="77" t="s">
        <v>89</v>
      </c>
      <c r="AC48" s="153" t="str">
        <f>IF(OR(AD48="",AE48=""),"",IFERROR(INDEX(Matrix!$A$2:$BJ$2,1,MATCH(AE48&amp;AD48,Matrix!$A$1:$BJ$1,0)),""))</f>
        <v/>
      </c>
      <c r="AD48" s="153"/>
      <c r="AE48" s="131"/>
      <c r="AF48" s="131" t="str">
        <f>IF(OR(AG48="",AH48=""),"",IFERROR(INDEX(Matrix!$A$2:$BJ$2,1,MATCH(AH48&amp;AG48,Matrix!$A$1:$BJ$1,0)),""))</f>
        <v/>
      </c>
      <c r="AG48" s="153"/>
      <c r="AH48" s="78"/>
      <c r="AI48" s="153" t="str">
        <f>IF(OR(AJ48="",AK48=""),"",IFERROR(INDEX(Matrix!$A$2:$BJ$2,1,MATCH(AK48&amp;AJ48,Matrix!$A$1:$BJ$1,0)),""))</f>
        <v/>
      </c>
      <c r="AJ48" s="153"/>
      <c r="AK48" s="131"/>
      <c r="AL48" s="131">
        <f>IF(OR(AM48="",AN48=""),"",IFERROR(INDEX(Matrix!$A$2:$BJ$2,1,MATCH(AN48&amp;AM48,Matrix!$A$1:$BJ$1,0)),""))</f>
        <v>38</v>
      </c>
      <c r="AM48" s="153">
        <v>4</v>
      </c>
      <c r="AN48" s="78" t="s">
        <v>86</v>
      </c>
      <c r="AO48" s="131">
        <f>IF(OR(AP48="",AQ48=""),"",IFERROR(INDEX(Matrix!$A$2:$BJ$2,1,MATCH(AQ48&amp;AP48,Matrix!$A$1:$BJ$1,0)),""))</f>
        <v>24</v>
      </c>
      <c r="AP48" s="153">
        <v>3</v>
      </c>
      <c r="AQ48" s="77" t="s">
        <v>106</v>
      </c>
      <c r="AR48" s="131">
        <f>IF(OR(AS48="",AT48=""),"",IFERROR(INDEX(Matrix!$A$2:$BJ$2,1,MATCH(AT48&amp;AS48,Matrix!$A$1:$BJ$1,0)),""))</f>
        <v>19</v>
      </c>
      <c r="AS48" s="153">
        <v>7</v>
      </c>
      <c r="AT48" s="77" t="s">
        <v>106</v>
      </c>
      <c r="AU48" s="131" t="str">
        <f>IF(OR(AV48="",AW48=""),"",IFERROR(INDEX(Matrix!$A$2:$BJ$2,1,MATCH(AW48&amp;AV48,Matrix!$A$1:$BJ$1,0)),""))</f>
        <v/>
      </c>
      <c r="AV48" s="153"/>
      <c r="AW48" s="131"/>
      <c r="AX48" s="77" t="str">
        <f>IF(OR(AY48="",AZ48=""),"",IFERROR(INDEX(Matrix!$A$2:$BJ$2,1,MATCH(AZ48&amp;AY48,Matrix!$A$1:$BJ$1,0)),""))</f>
        <v/>
      </c>
      <c r="AY48" s="153"/>
      <c r="AZ48" s="26"/>
      <c r="BA48" s="154">
        <f t="shared" si="4"/>
        <v>149</v>
      </c>
      <c r="BB48" s="70">
        <f t="array" ref="BB48">SUM(IFERROR(LARGE((B48,E48,H48,K48,N48,Q48,T48,W48,Z48,AC48,AF48,AI48,AL48,AO48,AR48,AU48,AX48),{1,2,3,4,5,6,7}),0))</f>
        <v>149</v>
      </c>
      <c r="BC48" s="60">
        <f t="shared" si="5"/>
        <v>149</v>
      </c>
      <c r="BD48" s="100"/>
      <c r="BE48" s="94"/>
    </row>
    <row r="49" spans="1:57" ht="15" customHeight="1" x14ac:dyDescent="0.25">
      <c r="A49" s="71" t="s">
        <v>130</v>
      </c>
      <c r="B49" s="26" t="str">
        <f>IF(OR(C49="",D49=""),"",IFERROR(INDEX(Matrix!$A$2:$BJ$2,1,MATCH(D49&amp;C49,Matrix!$A$1:$BJ$1,0)),""))</f>
        <v/>
      </c>
      <c r="C49" s="26"/>
      <c r="D49" s="78"/>
      <c r="E49" s="3" t="str">
        <f>IF(OR(F49="",G49=""),"",IFERROR(INDEX(Matrix!$A$2:$BJ$2,1,MATCH(G49&amp;F49,Matrix!$A$1:$BJ$1,0)),""))</f>
        <v/>
      </c>
      <c r="F49" s="3"/>
      <c r="G49" s="26"/>
      <c r="H49" s="26">
        <f>IF(OR(I49="",J49=""),"",IFERROR(INDEX(Matrix!$A$2:$BJ$2,1,MATCH(J49&amp;I49,Matrix!$A$1:$BJ$1,0)),""))</f>
        <v>26</v>
      </c>
      <c r="I49" s="3">
        <v>2</v>
      </c>
      <c r="J49" s="77" t="s">
        <v>106</v>
      </c>
      <c r="K49" s="3" t="str">
        <f>IF(OR(L49="",M49=""),"",IFERROR(INDEX(Matrix!$A$2:$BJ$2,1,MATCH(M49&amp;L49,Matrix!$A$1:$BJ$1,0)),""))</f>
        <v/>
      </c>
      <c r="L49" s="3"/>
      <c r="M49" s="26"/>
      <c r="N49" s="26" t="str">
        <f>IF(OR(O49="",P49=""),"",IFERROR(INDEX(Matrix!$A$2:$BJ$2,1,MATCH(P49&amp;O49,Matrix!$A$1:$BJ$1,0)),""))</f>
        <v/>
      </c>
      <c r="O49" s="3"/>
      <c r="P49" s="77"/>
      <c r="Q49" s="26" t="str">
        <f>IF(OR(R49="",S49=""),"",IFERROR(INDEX(Matrix!$A$2:$BJ$2,1,MATCH(S49&amp;R49,Matrix!$A$1:$BJ$1,0)),""))</f>
        <v/>
      </c>
      <c r="R49" s="3"/>
      <c r="S49" s="77"/>
      <c r="T49" s="153" t="str">
        <f>IF(OR(U49="",V49=""),"",IFERROR(INDEX(Matrix!$A$2:$BJ$2,1,MATCH(V49&amp;U49,Matrix!$A$1:$BJ$1,0)),""))</f>
        <v/>
      </c>
      <c r="U49" s="153"/>
      <c r="V49" s="153"/>
      <c r="W49" s="131" t="str">
        <f>IF(OR(X49="",Y49=""),"",IFERROR(INDEX(Matrix!$A$2:$BJ$2,1,MATCH(Y49&amp;X49,Matrix!$A$1:$BJ$1,0)),""))</f>
        <v/>
      </c>
      <c r="X49" s="153"/>
      <c r="Y49" s="131"/>
      <c r="Z49" s="131">
        <f>IF(OR(AA49="",AB49=""),"",IFERROR(INDEX(Matrix!$A$2:$BJ$2,1,MATCH(AB49&amp;AA49,Matrix!$A$1:$BJ$1,0)),""))</f>
        <v>43</v>
      </c>
      <c r="AA49" s="153">
        <v>7</v>
      </c>
      <c r="AB49" s="77" t="s">
        <v>84</v>
      </c>
      <c r="AC49" s="153" t="str">
        <f>IF(OR(AD49="",AE49=""),"",IFERROR(INDEX(Matrix!$A$2:$BJ$2,1,MATCH(AE49&amp;AD49,Matrix!$A$1:$BJ$1,0)),""))</f>
        <v/>
      </c>
      <c r="AD49" s="153"/>
      <c r="AE49" s="78"/>
      <c r="AF49" s="131" t="str">
        <f>IF(OR(AG49="",AH49=""),"",IFERROR(INDEX(Matrix!$A$2:$BJ$2,1,MATCH(AH49&amp;AG49,Matrix!$A$1:$BJ$1,0)),""))</f>
        <v/>
      </c>
      <c r="AG49" s="153"/>
      <c r="AH49" s="78"/>
      <c r="AI49" s="153" t="str">
        <f>IF(OR(AJ49="",AK49=""),"",IFERROR(INDEX(Matrix!$A$2:$BJ$2,1,MATCH(AK49&amp;AJ49,Matrix!$A$1:$BJ$1,0)),""))</f>
        <v/>
      </c>
      <c r="AJ49" s="153"/>
      <c r="AK49" s="131"/>
      <c r="AL49" s="131">
        <f>IF(OR(AM49="",AN49=""),"",IFERROR(INDEX(Matrix!$A$2:$BJ$2,1,MATCH(AN49&amp;AM49,Matrix!$A$1:$BJ$1,0)),""))</f>
        <v>32</v>
      </c>
      <c r="AM49" s="153">
        <v>3</v>
      </c>
      <c r="AN49" s="78" t="s">
        <v>90</v>
      </c>
      <c r="AO49" s="131">
        <f>IF(OR(AP49="",AQ49=""),"",IFERROR(INDEX(Matrix!$A$2:$BJ$2,1,MATCH(AQ49&amp;AP49,Matrix!$A$1:$BJ$1,0)),""))</f>
        <v>22</v>
      </c>
      <c r="AP49" s="153">
        <v>4</v>
      </c>
      <c r="AQ49" s="77" t="s">
        <v>106</v>
      </c>
      <c r="AR49" s="131">
        <f>IF(OR(AS49="",AT49=""),"",IFERROR(INDEX(Matrix!$A$2:$BJ$2,1,MATCH(AT49&amp;AS49,Matrix!$A$1:$BJ$1,0)),""))</f>
        <v>13</v>
      </c>
      <c r="AS49" s="153">
        <v>5</v>
      </c>
      <c r="AT49" s="77" t="s">
        <v>89</v>
      </c>
      <c r="AU49" s="131" t="str">
        <f>IF(OR(AV49="",AW49=""),"",IFERROR(INDEX(Matrix!$A$2:$BJ$2,1,MATCH(AW49&amp;AV49,Matrix!$A$1:$BJ$1,0)),""))</f>
        <v/>
      </c>
      <c r="AV49" s="153"/>
      <c r="AW49" s="131"/>
      <c r="AX49" s="77" t="str">
        <f>IF(OR(AY49="",AZ49=""),"",IFERROR(INDEX(Matrix!$A$2:$BJ$2,1,MATCH(AZ49&amp;AY49,Matrix!$A$1:$BJ$1,0)),""))</f>
        <v/>
      </c>
      <c r="AY49" s="153"/>
      <c r="AZ49" s="26"/>
      <c r="BA49" s="154">
        <f t="shared" si="4"/>
        <v>136</v>
      </c>
      <c r="BB49" s="70">
        <f t="array" ref="BB49">SUM(IFERROR(LARGE((B49,E49,H49,K49,N49,Q49,T49,W49,Z49,AC49,AF49,AI49,AL49,AO49,AR49,AU49,AX49),{1,2,3,4,5,6,7}),0))</f>
        <v>136</v>
      </c>
      <c r="BC49" s="60">
        <f t="shared" si="5"/>
        <v>136</v>
      </c>
      <c r="BD49" s="58"/>
      <c r="BE49" s="94"/>
    </row>
    <row r="50" spans="1:57" ht="15" customHeight="1" x14ac:dyDescent="0.25">
      <c r="A50" s="71" t="s">
        <v>131</v>
      </c>
      <c r="B50" s="26" t="str">
        <f>IF(OR(C50="",D50=""),"",IFERROR(INDEX(Matrix!$A$2:$BJ$2,1,MATCH(D50&amp;C50,Matrix!$A$1:$BJ$1,0)),""))</f>
        <v/>
      </c>
      <c r="C50" s="26"/>
      <c r="D50" s="78"/>
      <c r="E50" s="3" t="str">
        <f>IF(OR(F50="",G50=""),"",IFERROR(INDEX(Matrix!$A$2:$BJ$2,1,MATCH(G50&amp;F50,Matrix!$A$1:$BJ$1,0)),""))</f>
        <v/>
      </c>
      <c r="F50" s="3"/>
      <c r="G50" s="26"/>
      <c r="H50" s="26">
        <f>IF(OR(I50="",J50=""),"",IFERROR(INDEX(Matrix!$A$2:$BJ$2,1,MATCH(J50&amp;I50,Matrix!$A$1:$BJ$1,0)),""))</f>
        <v>54</v>
      </c>
      <c r="I50" s="3">
        <v>4</v>
      </c>
      <c r="J50" s="77" t="s">
        <v>85</v>
      </c>
      <c r="K50" s="3" t="str">
        <f>IF(OR(L50="",M50=""),"",IFERROR(INDEX(Matrix!$A$2:$BJ$2,1,MATCH(M50&amp;L50,Matrix!$A$1:$BJ$1,0)),""))</f>
        <v/>
      </c>
      <c r="L50" s="3"/>
      <c r="M50" s="26"/>
      <c r="N50" s="26" t="str">
        <f>IF(OR(O50="",P50=""),"",IFERROR(INDEX(Matrix!$A$2:$BJ$2,1,MATCH(P50&amp;O50,Matrix!$A$1:$BJ$1,0)),""))</f>
        <v/>
      </c>
      <c r="O50" s="3"/>
      <c r="P50" s="77"/>
      <c r="Q50" s="26" t="str">
        <f>IF(OR(R50="",S50=""),"",IFERROR(INDEX(Matrix!$A$2:$BJ$2,1,MATCH(S50&amp;R50,Matrix!$A$1:$BJ$1,0)),""))</f>
        <v/>
      </c>
      <c r="R50" s="3"/>
      <c r="S50" s="77"/>
      <c r="T50" s="153" t="str">
        <f>IF(OR(U50="",V50=""),"",IFERROR(INDEX(Matrix!$A$2:$BJ$2,1,MATCH(V50&amp;U50,Matrix!$A$1:$BJ$1,0)),""))</f>
        <v/>
      </c>
      <c r="U50" s="153"/>
      <c r="V50" s="153"/>
      <c r="W50" s="131" t="str">
        <f>IF(OR(X50="",Y50=""),"",IFERROR(INDEX(Matrix!$A$2:$BJ$2,1,MATCH(Y50&amp;X50,Matrix!$A$1:$BJ$1,0)),""))</f>
        <v/>
      </c>
      <c r="X50" s="153"/>
      <c r="Y50" s="131"/>
      <c r="Z50" s="131">
        <f>IF(OR(AA50="",AB50=""),"",IFERROR(INDEX(Matrix!$A$2:$BJ$2,1,MATCH(AB50&amp;AA50,Matrix!$A$1:$BJ$1,0)),""))</f>
        <v>34</v>
      </c>
      <c r="AA50" s="153">
        <v>8</v>
      </c>
      <c r="AB50" s="77" t="s">
        <v>86</v>
      </c>
      <c r="AC50" s="153" t="str">
        <f>IF(OR(AD50="",AE50=""),"",IFERROR(INDEX(Matrix!$A$2:$BJ$2,1,MATCH(AE50&amp;AD50,Matrix!$A$1:$BJ$1,0)),""))</f>
        <v/>
      </c>
      <c r="AD50" s="153"/>
      <c r="AE50" s="131"/>
      <c r="AF50" s="131">
        <f>IF(OR(AG50="",AH50=""),"",IFERROR(INDEX(Matrix!$A$2:$BJ$2,1,MATCH(AH50&amp;AG50,Matrix!$A$1:$BJ$1,0)),""))</f>
        <v>28</v>
      </c>
      <c r="AG50" s="153">
        <v>6</v>
      </c>
      <c r="AH50" s="78" t="s">
        <v>90</v>
      </c>
      <c r="AI50" s="153" t="str">
        <f>IF(OR(AJ50="",AK50=""),"",IFERROR(INDEX(Matrix!$A$2:$BJ$2,1,MATCH(AK50&amp;AJ50,Matrix!$A$1:$BJ$1,0)),""))</f>
        <v/>
      </c>
      <c r="AJ50" s="153"/>
      <c r="AK50" s="131"/>
      <c r="AL50" s="131" t="str">
        <f>IF(OR(AM50="",AN50=""),"",IFERROR(INDEX(Matrix!$A$2:$BJ$2,1,MATCH(AN50&amp;AM50,Matrix!$A$1:$BJ$1,0)),""))</f>
        <v/>
      </c>
      <c r="AM50" s="153"/>
      <c r="AN50" s="78"/>
      <c r="AO50" s="131">
        <f>IF(OR(AP50="",AQ50=""),"",IFERROR(INDEX(Matrix!$A$2:$BJ$2,1,MATCH(AQ50&amp;AP50,Matrix!$A$1:$BJ$1,0)),""))</f>
        <v>42</v>
      </c>
      <c r="AP50" s="153">
        <v>2</v>
      </c>
      <c r="AQ50" s="77" t="s">
        <v>86</v>
      </c>
      <c r="AR50" s="131">
        <f>IF(OR(AS50="",AT50=""),"",IFERROR(INDEX(Matrix!$A$2:$BJ$2,1,MATCH(AT50&amp;AS50,Matrix!$A$1:$BJ$1,0)),""))</f>
        <v>52</v>
      </c>
      <c r="AS50" s="153">
        <v>1</v>
      </c>
      <c r="AT50" s="77" t="s">
        <v>84</v>
      </c>
      <c r="AU50" s="131">
        <v>48</v>
      </c>
      <c r="AV50" s="153">
        <v>15</v>
      </c>
      <c r="AW50" s="101">
        <v>4</v>
      </c>
      <c r="AX50" s="77" t="str">
        <f>IF(OR(AY50="",AZ50=""),"",IFERROR(INDEX(Matrix!$A$2:$BJ$2,1,MATCH(AZ50&amp;AY50,Matrix!$A$1:$BJ$1,0)),""))</f>
        <v/>
      </c>
      <c r="AY50" s="153"/>
      <c r="AZ50" s="26"/>
      <c r="BA50" s="154">
        <f t="shared" si="4"/>
        <v>258</v>
      </c>
      <c r="BB50" s="70">
        <f t="array" ref="BB50">SUM(IFERROR(LARGE((B50,E50,H50,K50,N50,Q50,T50,W50,Z50,AC50,AF50,AI50,AL50,AO50,AR50,AU50,AX50),{1,2,3,4,5,6,7}),0))</f>
        <v>258</v>
      </c>
      <c r="BC50" s="60">
        <f t="shared" si="5"/>
        <v>258</v>
      </c>
      <c r="BD50" s="58" t="s">
        <v>275</v>
      </c>
      <c r="BE50" s="94" t="s">
        <v>99</v>
      </c>
    </row>
    <row r="51" spans="1:57" ht="15" customHeight="1" x14ac:dyDescent="0.25">
      <c r="A51" s="71" t="s">
        <v>132</v>
      </c>
      <c r="B51" s="26" t="str">
        <f>IF(OR(C51="",D51=""),"",IFERROR(INDEX(Matrix!$A$2:$BJ$2,1,MATCH(D51&amp;C51,Matrix!$A$1:$BJ$1,0)),""))</f>
        <v/>
      </c>
      <c r="C51" s="26"/>
      <c r="D51" s="78"/>
      <c r="E51" s="65" t="str">
        <f>IF(OR(F51="",G51=""),"",IFERROR(INDEX(Matrix!$A$2:$BJ$2,1,MATCH(G51&amp;F51,Matrix!$A$1:$BJ$1,0)),""))</f>
        <v/>
      </c>
      <c r="F51" s="3"/>
      <c r="G51" s="26"/>
      <c r="H51" s="30">
        <f>IF(OR(I51="",J51=""),"",IFERROR(INDEX(Matrix!$A$2:$BJ$2,1,MATCH(J51&amp;I51,Matrix!$A$1:$BJ$1,0)),""))</f>
        <v>22</v>
      </c>
      <c r="I51" s="3">
        <v>4</v>
      </c>
      <c r="J51" s="77" t="s">
        <v>106</v>
      </c>
      <c r="K51" s="65" t="str">
        <f>IF(OR(L51="",M51=""),"",IFERROR(INDEX(Matrix!$A$2:$BJ$2,1,MATCH(M51&amp;L51,Matrix!$A$1:$BJ$1,0)),""))</f>
        <v/>
      </c>
      <c r="L51" s="3"/>
      <c r="M51" s="26"/>
      <c r="N51" s="30">
        <f>IF(OR(O51="",P51=""),"",IFERROR(INDEX(Matrix!$A$2:$BJ$2,1,MATCH(P51&amp;O51,Matrix!$A$1:$BJ$1,0)),""))</f>
        <v>20</v>
      </c>
      <c r="O51" s="3">
        <v>6</v>
      </c>
      <c r="P51" s="77" t="s">
        <v>106</v>
      </c>
      <c r="Q51" s="30">
        <f>IF(OR(R51="",S51=""),"",IFERROR(INDEX(Matrix!$A$2:$BJ$2,1,MATCH(S51&amp;R51,Matrix!$A$1:$BJ$1,0)),""))</f>
        <v>50</v>
      </c>
      <c r="R51" s="3">
        <v>2</v>
      </c>
      <c r="S51" s="77" t="s">
        <v>84</v>
      </c>
      <c r="T51" s="152" t="str">
        <f>IF(OR(U51="",V51=""),"",IFERROR(INDEX(Matrix!$A$2:$BJ$2,1,MATCH(V51&amp;U51,Matrix!$A$1:$BJ$1,0)),""))</f>
        <v/>
      </c>
      <c r="U51" s="153"/>
      <c r="V51" s="153"/>
      <c r="W51" s="131">
        <f>IF(OR(X51="",Y51=""),"",IFERROR(INDEX(Matrix!$A$2:$BJ$2,1,MATCH(Y51&amp;X51,Matrix!$A$1:$BJ$1,0)),""))</f>
        <v>46</v>
      </c>
      <c r="X51" s="153">
        <v>4</v>
      </c>
      <c r="Y51" s="78" t="s">
        <v>84</v>
      </c>
      <c r="Z51" s="129">
        <f>IF(OR(AA51="",AB51=""),"",IFERROR(INDEX(Matrix!$A$2:$BJ$2,1,MATCH(AB51&amp;AA51,Matrix!$A$1:$BJ$1,0)),""))</f>
        <v>20</v>
      </c>
      <c r="AA51" s="153">
        <v>6</v>
      </c>
      <c r="AB51" s="77" t="s">
        <v>106</v>
      </c>
      <c r="AC51" s="152" t="str">
        <f>IF(OR(AD51="",AE51=""),"",IFERROR(INDEX(Matrix!$A$2:$BJ$2,1,MATCH(AE51&amp;AD51,Matrix!$A$1:$BJ$1,0)),""))</f>
        <v/>
      </c>
      <c r="AD51" s="153">
        <v>7</v>
      </c>
      <c r="AE51" s="78" t="s">
        <v>107</v>
      </c>
      <c r="AF51" s="129" t="str">
        <f>IF(OR(AG51="",AH51=""),"",IFERROR(INDEX(Matrix!$A$2:$BJ$2,1,MATCH(AH51&amp;AG51,Matrix!$A$1:$BJ$1,0)),""))</f>
        <v/>
      </c>
      <c r="AG51" s="153"/>
      <c r="AH51" s="138"/>
      <c r="AI51" s="152" t="str">
        <f>IF(OR(AJ51="",AK51=""),"",IFERROR(INDEX(Matrix!$A$2:$BJ$2,1,MATCH(AK51&amp;AJ51,Matrix!$A$1:$BJ$1,0)),""))</f>
        <v/>
      </c>
      <c r="AJ51" s="153"/>
      <c r="AK51" s="131"/>
      <c r="AL51" s="129" t="str">
        <f>IF(OR(AM51="",AN51=""),"",IFERROR(INDEX(Matrix!$A$2:$BJ$2,1,MATCH(AN51&amp;AM51,Matrix!$A$1:$BJ$1,0)),""))</f>
        <v/>
      </c>
      <c r="AM51" s="153"/>
      <c r="AN51" s="78"/>
      <c r="AO51" s="129" t="str">
        <f>IF(OR(AP51="",AQ51=""),"",IFERROR(INDEX(Matrix!$A$2:$BJ$2,1,MATCH(AQ51&amp;AP51,Matrix!$A$1:$BJ$1,0)),""))</f>
        <v/>
      </c>
      <c r="AP51" s="153"/>
      <c r="AQ51" s="77"/>
      <c r="AR51" s="129">
        <f>IF(OR(AS51="",AT51=""),"",IFERROR(INDEX(Matrix!$A$2:$BJ$2,1,MATCH(AT51&amp;AS51,Matrix!$A$1:$BJ$1,0)),""))</f>
        <v>21</v>
      </c>
      <c r="AS51" s="153">
        <v>5</v>
      </c>
      <c r="AT51" s="77" t="s">
        <v>106</v>
      </c>
      <c r="AU51" s="129" t="str">
        <f>IF(OR(AV51="",AW51=""),"",IFERROR(INDEX(Matrix!$A$2:$BJ$2,1,MATCH(AW51&amp;AV51,Matrix!$A$1:$BJ$1,0)),""))</f>
        <v/>
      </c>
      <c r="AV51" s="153"/>
      <c r="AW51" s="131"/>
      <c r="AX51" s="77" t="str">
        <f>IF(OR(AY51="",AZ51=""),"",IFERROR(INDEX(Matrix!$A$2:$BJ$2,1,MATCH(AZ51&amp;AY51,Matrix!$A$1:$BJ$1,0)),""))</f>
        <v/>
      </c>
      <c r="AY51" s="153"/>
      <c r="AZ51" s="26"/>
      <c r="BA51" s="150">
        <f t="shared" si="2"/>
        <v>179</v>
      </c>
      <c r="BB51" s="58">
        <f t="array" ref="BB51">SUM(IFERROR(LARGE((B51,E51,H51,K51,N51,Q51,T51,W51,Z51,AC51,AF51,AI51,AL51,AO51,AR51,AU51,AX51),{1,2,3,4,5,6,7}),0))</f>
        <v>179</v>
      </c>
      <c r="BC51" s="60">
        <f t="shared" si="3"/>
        <v>179</v>
      </c>
      <c r="BD51" s="58"/>
      <c r="BE51" s="94"/>
    </row>
    <row r="52" spans="1:57" ht="15" customHeight="1" x14ac:dyDescent="0.25">
      <c r="A52" s="71" t="s">
        <v>133</v>
      </c>
      <c r="B52" s="26">
        <f>IF(OR(C52="",D52=""),"",IFERROR(INDEX(Matrix!$A$2:$BJ$2,1,MATCH(D52&amp;C52,Matrix!$A$1:$BJ$1,0)),""))</f>
        <v>44</v>
      </c>
      <c r="C52" s="26">
        <v>6</v>
      </c>
      <c r="D52" s="78" t="s">
        <v>84</v>
      </c>
      <c r="E52" s="65" t="str">
        <f>IF(OR(F52="",G52=""),"",IFERROR(INDEX(Matrix!$A$2:$BJ$2,1,MATCH(G52&amp;F52,Matrix!$A$1:$BJ$1,0)),""))</f>
        <v/>
      </c>
      <c r="F52" s="3"/>
      <c r="G52" s="26"/>
      <c r="H52" s="30">
        <f>IF(OR(I52="",J52=""),"",IFERROR(INDEX(Matrix!$A$2:$BJ$2,1,MATCH(J52&amp;I52,Matrix!$A$1:$BJ$1,0)),""))</f>
        <v>32</v>
      </c>
      <c r="I52" s="3">
        <v>3</v>
      </c>
      <c r="J52" s="91" t="s">
        <v>90</v>
      </c>
      <c r="K52" s="65" t="str">
        <f>IF(OR(L52="",M52=""),"",IFERROR(INDEX(Matrix!$A$2:$BJ$2,1,MATCH(M52&amp;L52,Matrix!$A$1:$BJ$1,0)),""))</f>
        <v/>
      </c>
      <c r="L52" s="3"/>
      <c r="M52" s="26"/>
      <c r="N52" s="30">
        <f>IF(OR(O52="",P52=""),"",IFERROR(INDEX(Matrix!$A$2:$BJ$2,1,MATCH(P52&amp;O52,Matrix!$A$1:$BJ$1,0)),""))</f>
        <v>46</v>
      </c>
      <c r="O52" s="3">
        <v>4</v>
      </c>
      <c r="P52" s="78" t="s">
        <v>84</v>
      </c>
      <c r="Q52" s="30" t="str">
        <f>IF(OR(R52="",S52=""),"",IFERROR(INDEX(Matrix!$A$2:$BJ$2,1,MATCH(S52&amp;R52,Matrix!$A$1:$BJ$1,0)),""))</f>
        <v/>
      </c>
      <c r="R52" s="3"/>
      <c r="S52" s="77"/>
      <c r="T52" s="152" t="str">
        <f>IF(OR(U52="",V52=""),"",IFERROR(INDEX(Matrix!$A$2:$BJ$2,1,MATCH(V52&amp;U52,Matrix!$A$1:$BJ$1,0)),""))</f>
        <v/>
      </c>
      <c r="U52" s="153"/>
      <c r="V52" s="153"/>
      <c r="W52" s="131" t="str">
        <f>IF(OR(X52="",Y52=""),"",IFERROR(INDEX(Matrix!$A$2:$BJ$2,1,MATCH(Y52&amp;X52,Matrix!$A$1:$BJ$1,0)),""))</f>
        <v/>
      </c>
      <c r="X52" s="153"/>
      <c r="Y52" s="138"/>
      <c r="Z52" s="129">
        <f>IF(OR(AA52="",AB52=""),"",IFERROR(INDEX(Matrix!$A$2:$BJ$2,1,MATCH(AB52&amp;AA52,Matrix!$A$1:$BJ$1,0)),""))</f>
        <v>36</v>
      </c>
      <c r="AA52" s="153">
        <v>6</v>
      </c>
      <c r="AB52" s="77" t="s">
        <v>86</v>
      </c>
      <c r="AC52" s="152" t="str">
        <f>IF(OR(AD52="",AE52=""),"",IFERROR(INDEX(Matrix!$A$2:$BJ$2,1,MATCH(AE52&amp;AD52,Matrix!$A$1:$BJ$1,0)),""))</f>
        <v/>
      </c>
      <c r="AD52" s="153">
        <v>9</v>
      </c>
      <c r="AE52" s="78" t="s">
        <v>107</v>
      </c>
      <c r="AF52" s="129" t="str">
        <f>IF(OR(AG52="",AH52=""),"",IFERROR(INDEX(Matrix!$A$2:$BJ$2,1,MATCH(AH52&amp;AG52,Matrix!$A$1:$BJ$1,0)),""))</f>
        <v/>
      </c>
      <c r="AG52" s="153"/>
      <c r="AH52" s="131"/>
      <c r="AI52" s="152" t="str">
        <f>IF(OR(AJ52="",AK52=""),"",IFERROR(INDEX(Matrix!$A$2:$BJ$2,1,MATCH(AK52&amp;AJ52,Matrix!$A$1:$BJ$1,0)),""))</f>
        <v/>
      </c>
      <c r="AJ52" s="153"/>
      <c r="AK52" s="131"/>
      <c r="AL52" s="129" t="str">
        <f>IF(OR(AM52="",AN52=""),"",IFERROR(INDEX(Matrix!$A$2:$BJ$2,1,MATCH(AN52&amp;AM52,Matrix!$A$1:$BJ$1,0)),""))</f>
        <v/>
      </c>
      <c r="AM52" s="153"/>
      <c r="AN52" s="78"/>
      <c r="AO52" s="129">
        <f>IF(OR(AP52="",AQ52=""),"",IFERROR(INDEX(Matrix!$A$2:$BJ$2,1,MATCH(AQ52&amp;AP52,Matrix!$A$1:$BJ$1,0)),""))</f>
        <v>21</v>
      </c>
      <c r="AP52" s="153">
        <v>5</v>
      </c>
      <c r="AQ52" s="77" t="s">
        <v>106</v>
      </c>
      <c r="AR52" s="129">
        <f>IF(OR(AS52="",AT52=""),"",IFERROR(INDEX(Matrix!$A$2:$BJ$2,1,MATCH(AT52&amp;AS52,Matrix!$A$1:$BJ$1,0)),""))</f>
        <v>26</v>
      </c>
      <c r="AS52" s="153">
        <v>2</v>
      </c>
      <c r="AT52" s="77" t="s">
        <v>106</v>
      </c>
      <c r="AU52" s="129" t="str">
        <f>IF(OR(AV52="",AW52=""),"",IFERROR(INDEX(Matrix!$A$2:$BJ$2,1,MATCH(AW52&amp;AV52,Matrix!$A$1:$BJ$1,0)),""))</f>
        <v/>
      </c>
      <c r="AV52" s="153"/>
      <c r="AW52" s="131"/>
      <c r="AX52" s="77" t="str">
        <f>IF(OR(AY52="",AZ52=""),"",IFERROR(INDEX(Matrix!$A$2:$BJ$2,1,MATCH(AZ52&amp;AY52,Matrix!$A$1:$BJ$1,0)),""))</f>
        <v/>
      </c>
      <c r="AY52" s="153"/>
      <c r="AZ52" s="26"/>
      <c r="BA52" s="150">
        <f t="shared" si="2"/>
        <v>205</v>
      </c>
      <c r="BB52" s="58">
        <f t="array" ref="BB52">SUM(IFERROR(LARGE((B52,E52,H52,K52,N52,Q52,T52,W52,Z52,AC52,AF52,AI52,AL52,AO52,AR52,AU52,AX52),{1,2,3,4,5,6,7}),0))</f>
        <v>205</v>
      </c>
      <c r="BC52" s="60">
        <f t="shared" si="3"/>
        <v>205</v>
      </c>
      <c r="BD52" s="58"/>
      <c r="BE52" s="94"/>
    </row>
    <row r="53" spans="1:57" ht="17.5" customHeight="1" x14ac:dyDescent="0.25">
      <c r="A53" s="71" t="s">
        <v>134</v>
      </c>
      <c r="B53" s="26">
        <f>IF(OR(C53="",D53=""),"",IFERROR(INDEX(Matrix!$A$2:$BJ$2,1,MATCH(D53&amp;C53,Matrix!$A$1:$BJ$1,0)),""))</f>
        <v>54</v>
      </c>
      <c r="C53" s="26">
        <v>4</v>
      </c>
      <c r="D53" s="78" t="s">
        <v>85</v>
      </c>
      <c r="E53" s="65">
        <f>IF(OR(F53="",G53=""),"",IFERROR(INDEX(Matrix!$A$2:$BJ$2,1,MATCH(G53&amp;F53,Matrix!$A$1:$BJ$1,0)),""))</f>
        <v>58</v>
      </c>
      <c r="F53" s="3">
        <v>2</v>
      </c>
      <c r="G53" s="78" t="s">
        <v>85</v>
      </c>
      <c r="H53" s="30">
        <f>IF(OR(I53="",J53=""),"",IFERROR(INDEX(Matrix!$A$2:$BJ$2,1,MATCH(J53&amp;I53,Matrix!$A$1:$BJ$1,0)),""))</f>
        <v>36</v>
      </c>
      <c r="I53" s="3">
        <v>1</v>
      </c>
      <c r="J53" s="77" t="s">
        <v>90</v>
      </c>
      <c r="K53" s="65" t="str">
        <f>IF(OR(L53="",M53=""),"",IFERROR(INDEX(Matrix!$A$2:$BJ$2,1,MATCH(M53&amp;L53,Matrix!$A$1:$BJ$1,0)),""))</f>
        <v/>
      </c>
      <c r="L53" s="3"/>
      <c r="M53" s="26"/>
      <c r="N53" s="30" t="str">
        <f>IF(OR(O53="",P53=""),"",IFERROR(INDEX(Matrix!$A$2:$BJ$2,1,MATCH(P53&amp;O53,Matrix!$A$1:$BJ$1,0)),""))</f>
        <v/>
      </c>
      <c r="O53" s="3"/>
      <c r="P53" s="78"/>
      <c r="Q53" s="30" t="str">
        <f>IF(OR(R53="",S53=""),"",IFERROR(INDEX(Matrix!$A$2:$BJ$2,1,MATCH(S53&amp;R53,Matrix!$A$1:$BJ$1,0)),""))</f>
        <v/>
      </c>
      <c r="R53" s="3"/>
      <c r="S53" s="77"/>
      <c r="T53" s="152" t="str">
        <f>IF(OR(U53="",V53=""),"",IFERROR(INDEX(Matrix!$A$2:$BJ$2,1,MATCH(V53&amp;U53,Matrix!$A$1:$BJ$1,0)),""))</f>
        <v/>
      </c>
      <c r="U53" s="153"/>
      <c r="V53" s="153"/>
      <c r="W53" s="131">
        <f>IF(OR(X53="",Y53=""),"",IFERROR(INDEX(Matrix!$A$2:$BJ$2,1,MATCH(Y53&amp;X53,Matrix!$A$1:$BJ$1,0)),""))</f>
        <v>48</v>
      </c>
      <c r="X53" s="153">
        <v>3</v>
      </c>
      <c r="Y53" s="78" t="s">
        <v>84</v>
      </c>
      <c r="Z53" s="129">
        <f>IF(OR(AA53="",AB53=""),"",IFERROR(INDEX(Matrix!$A$2:$BJ$2,1,MATCH(AB53&amp;AA53,Matrix!$A$1:$BJ$1,0)),""))</f>
        <v>34</v>
      </c>
      <c r="AA53" s="153">
        <v>2</v>
      </c>
      <c r="AB53" s="77" t="s">
        <v>90</v>
      </c>
      <c r="AC53" s="152" t="str">
        <f>IF(OR(AD53="",AE53=""),"",IFERROR(INDEX(Matrix!$A$2:$BJ$2,1,MATCH(AE53&amp;AD53,Matrix!$A$1:$BJ$1,0)),""))</f>
        <v/>
      </c>
      <c r="AD53" s="153"/>
      <c r="AE53" s="138"/>
      <c r="AF53" s="129" t="str">
        <f>IF(OR(AG53="",AH53=""),"",IFERROR(INDEX(Matrix!$A$2:$BJ$2,1,MATCH(AH53&amp;AG53,Matrix!$A$1:$BJ$1,0)),""))</f>
        <v/>
      </c>
      <c r="AG53" s="153"/>
      <c r="AH53" s="131"/>
      <c r="AI53" s="152" t="str">
        <f>IF(OR(AJ53="",AK53=""),"",IFERROR(INDEX(Matrix!$A$2:$BJ$2,1,MATCH(AK53&amp;AJ53,Matrix!$A$1:$BJ$1,0)),""))</f>
        <v/>
      </c>
      <c r="AJ53" s="153"/>
      <c r="AK53" s="131"/>
      <c r="AL53" s="129" t="str">
        <f>IF(OR(AM53="",AN53=""),"",IFERROR(INDEX(Matrix!$A$2:$BJ$2,1,MATCH(AN53&amp;AM53,Matrix!$A$1:$BJ$1,0)),""))</f>
        <v/>
      </c>
      <c r="AM53" s="153"/>
      <c r="AN53" s="78"/>
      <c r="AO53" s="129" t="str">
        <f>IF(OR(AP53="",AQ53=""),"",IFERROR(INDEX(Matrix!$A$2:$BJ$2,1,MATCH(AQ53&amp;AP53,Matrix!$A$1:$BJ$1,0)),""))</f>
        <v/>
      </c>
      <c r="AP53" s="153"/>
      <c r="AQ53" s="77"/>
      <c r="AR53" s="129" t="str">
        <f>IF(OR(AS53="",AT53=""),"",IFERROR(INDEX(Matrix!$A$2:$BJ$2,1,MATCH(AT53&amp;AS53,Matrix!$A$1:$BJ$1,0)),""))</f>
        <v/>
      </c>
      <c r="AS53" s="153"/>
      <c r="AT53" s="77"/>
      <c r="AU53" s="129" t="str">
        <f>IF(OR(AV53="",AW53=""),"",IFERROR(INDEX(Matrix!$A$2:$BJ$2,1,MATCH(AW53&amp;AV53,Matrix!$A$1:$BJ$1,0)),""))</f>
        <v/>
      </c>
      <c r="AV53" s="153"/>
      <c r="AW53" s="131"/>
      <c r="AX53" s="152" t="str">
        <f>IF(OR(AY53="",AZ53=""),"",IFERROR(INDEX(Matrix!$A$2:$BJ$2,1,MATCH(AZ53&amp;AY53,Matrix!$A$1:$BJ$1,0)),""))</f>
        <v/>
      </c>
      <c r="AY53" s="153"/>
      <c r="AZ53" s="26"/>
      <c r="BA53" s="150">
        <f t="shared" si="2"/>
        <v>230</v>
      </c>
      <c r="BB53" s="58">
        <f t="array" ref="BB53">SUM(IFERROR(LARGE((B53,E53,H53,K53,N53,Q53,T53,W53,Z53,AC53,AF53,AI53,AL53,AO53,AR53,AU53,AX53),{1,2,3,4,5,6,7}),0))</f>
        <v>230</v>
      </c>
      <c r="BC53" s="60">
        <f t="shared" si="3"/>
        <v>230</v>
      </c>
      <c r="BD53" s="58"/>
      <c r="BE53" s="94"/>
    </row>
    <row r="54" spans="1:57" ht="22" customHeight="1" x14ac:dyDescent="0.25">
      <c r="A54" s="71" t="s">
        <v>135</v>
      </c>
      <c r="B54" s="26">
        <f>IF(OR(C54="",D54=""),"",IFERROR(INDEX(Matrix!$A$2:$BJ$2,1,MATCH(D54&amp;C54,Matrix!$A$1:$BJ$1,0)),""))</f>
        <v>37</v>
      </c>
      <c r="C54" s="26">
        <v>5</v>
      </c>
      <c r="D54" s="77" t="s">
        <v>86</v>
      </c>
      <c r="E54" s="65" t="str">
        <f>IF(OR(F54="",G54=""),"",IFERROR(INDEX(Matrix!$A$2:$BJ$2,1,MATCH(G54&amp;F54,Matrix!$A$1:$BJ$1,0)),""))</f>
        <v/>
      </c>
      <c r="F54" s="3"/>
      <c r="G54" s="26"/>
      <c r="H54" s="30">
        <f>IF(OR(I54="",J54=""),"",IFERROR(INDEX(Matrix!$A$2:$BJ$2,1,MATCH(J54&amp;I54,Matrix!$A$1:$BJ$1,0)),""))</f>
        <v>17</v>
      </c>
      <c r="I54" s="3">
        <v>9</v>
      </c>
      <c r="J54" s="77" t="s">
        <v>106</v>
      </c>
      <c r="K54" s="65" t="str">
        <f>IF(OR(L54="",M54=""),"",IFERROR(INDEX(Matrix!$A$2:$BJ$2,1,MATCH(M54&amp;L54,Matrix!$A$1:$BJ$1,0)),""))</f>
        <v/>
      </c>
      <c r="L54" s="3"/>
      <c r="M54" s="26"/>
      <c r="N54" s="30" t="str">
        <f>IF(OR(O54="",P54=""),"",IFERROR(INDEX(Matrix!$A$2:$BJ$2,1,MATCH(P54&amp;O54,Matrix!$A$1:$BJ$1,0)),""))</f>
        <v/>
      </c>
      <c r="O54" s="3"/>
      <c r="P54" s="78"/>
      <c r="Q54" s="30">
        <f>IF(OR(R54="",S54=""),"",IFERROR(INDEX(Matrix!$A$2:$BJ$2,1,MATCH(S54&amp;R54,Matrix!$A$1:$BJ$1,0)),""))</f>
        <v>46</v>
      </c>
      <c r="R54" s="3">
        <v>4</v>
      </c>
      <c r="S54" s="78" t="s">
        <v>84</v>
      </c>
      <c r="T54" s="152" t="str">
        <f>IF(OR(U54="",V54=""),"",IFERROR(INDEX(Matrix!$A$2:$BJ$2,1,MATCH(V54&amp;U54,Matrix!$A$1:$BJ$1,0)),""))</f>
        <v/>
      </c>
      <c r="U54" s="153"/>
      <c r="V54" s="153"/>
      <c r="W54" s="131" t="str">
        <f>IF(OR(X54="",Y54=""),"",IFERROR(INDEX(Matrix!$A$2:$BJ$2,1,MATCH(Y54&amp;X54,Matrix!$A$1:$BJ$1,0)),""))</f>
        <v/>
      </c>
      <c r="X54" s="153"/>
      <c r="Y54" s="131"/>
      <c r="Z54" s="129">
        <f>IF(OR(AA54="",AB54=""),"",IFERROR(INDEX(Matrix!$A$2:$BJ$2,1,MATCH(AB54&amp;AA54,Matrix!$A$1:$BJ$1,0)),""))</f>
        <v>51</v>
      </c>
      <c r="AA54" s="153">
        <v>7</v>
      </c>
      <c r="AB54" s="77" t="s">
        <v>85</v>
      </c>
      <c r="AC54" s="152">
        <f>IF(OR(AD54="",AE54=""),"",IFERROR(INDEX(Matrix!$A$2:$BJ$2,1,MATCH(AE54&amp;AD54,Matrix!$A$1:$BJ$1,0)),""))</f>
        <v>11</v>
      </c>
      <c r="AD54" s="153">
        <v>7</v>
      </c>
      <c r="AE54" s="202" t="s">
        <v>89</v>
      </c>
      <c r="AF54" s="152" t="str">
        <f>IF(OR(AG54="",AH54=""),"",IFERROR(INDEX(Matrix!$A$2:$BJ$2,1,MATCH(AH54&amp;AG54,Matrix!$A$1:$BJ$1,0)),""))</f>
        <v/>
      </c>
      <c r="AG54" s="153"/>
      <c r="AH54" s="131"/>
      <c r="AI54" s="152" t="str">
        <f>IF(OR(AJ54="",AK54=""),"",IFERROR(INDEX(Matrix!$A$2:$BJ$2,1,MATCH(AK54&amp;AJ54,Matrix!$A$1:$BJ$1,0)),""))</f>
        <v/>
      </c>
      <c r="AJ54" s="153"/>
      <c r="AK54" s="131"/>
      <c r="AL54" s="129">
        <f>IF(OR(AM54="",AN54=""),"",IFERROR(INDEX(Matrix!$A$2:$BJ$2,1,MATCH(AN54&amp;AM54,Matrix!$A$1:$BJ$1,0)),""))</f>
        <v>36</v>
      </c>
      <c r="AM54" s="153">
        <v>6</v>
      </c>
      <c r="AN54" s="78" t="s">
        <v>86</v>
      </c>
      <c r="AO54" s="129" t="str">
        <f>IF(OR(AP54="",AQ54=""),"",IFERROR(INDEX(Matrix!$A$2:$BJ$2,1,MATCH(AQ54&amp;AP54,Matrix!$A$1:$BJ$1,0)),""))</f>
        <v/>
      </c>
      <c r="AP54" s="153"/>
      <c r="AQ54" s="77"/>
      <c r="AR54" s="129">
        <f>IF(OR(AS54="",AT54=""),"",IFERROR(INDEX(Matrix!$A$2:$BJ$2,1,MATCH(AT54&amp;AS54,Matrix!$A$1:$BJ$1,0)),""))</f>
        <v>12</v>
      </c>
      <c r="AS54" s="153">
        <v>6</v>
      </c>
      <c r="AT54" s="77" t="s">
        <v>89</v>
      </c>
      <c r="AU54" s="129">
        <v>48</v>
      </c>
      <c r="AV54" s="153">
        <v>18</v>
      </c>
      <c r="AW54" s="101">
        <v>4</v>
      </c>
      <c r="AX54" s="152" t="str">
        <f>IF(OR(AY54="",AZ54=""),"",IFERROR(INDEX(Matrix!$A$2:$BJ$2,1,MATCH(AZ54&amp;AY54,Matrix!$A$1:$BJ$1,0)),""))</f>
        <v/>
      </c>
      <c r="AY54" s="153"/>
      <c r="AZ54" s="26"/>
      <c r="BA54" s="150">
        <f t="shared" si="2"/>
        <v>258</v>
      </c>
      <c r="BB54" s="58">
        <f t="array" ref="BB54">SUM(IFERROR(LARGE((B54,E54,H54,K54,N54,Q54,T54,W54,Z54,AC54,AF54,AI54,AL54,AO54,AR54,AU54,AX54),{1,2,3,4,5,6,7}),0))</f>
        <v>247</v>
      </c>
      <c r="BC54" s="60">
        <f t="shared" si="3"/>
        <v>247</v>
      </c>
      <c r="BD54" s="58"/>
      <c r="BE54" s="94"/>
    </row>
    <row r="55" spans="1:57" ht="13" x14ac:dyDescent="0.25">
      <c r="A55" s="71" t="s">
        <v>136</v>
      </c>
      <c r="B55" s="26">
        <f>IF(OR(C55="",D55=""),"",IFERROR(INDEX(Matrix!$A$2:$BJ$2,1,MATCH(D55&amp;C55,Matrix!$A$1:$BJ$1,0)),""))</f>
        <v>35</v>
      </c>
      <c r="C55" s="26">
        <v>7</v>
      </c>
      <c r="D55" s="77" t="s">
        <v>86</v>
      </c>
      <c r="E55" s="65">
        <f>IF(OR(F55="",G55=""),"",IFERROR(INDEX(Matrix!$A$2:$BJ$2,1,MATCH(G55&amp;F55,Matrix!$A$1:$BJ$1,0)),""))</f>
        <v>50</v>
      </c>
      <c r="F55" s="3">
        <v>2</v>
      </c>
      <c r="G55" s="77" t="s">
        <v>84</v>
      </c>
      <c r="H55" s="30" t="str">
        <f>IF(OR(I55="",J55=""),"",IFERROR(INDEX(Matrix!$A$2:$BJ$2,1,MATCH(J55&amp;I55,Matrix!$A$1:$BJ$1,0)),""))</f>
        <v/>
      </c>
      <c r="I55" s="3"/>
      <c r="J55" s="138"/>
      <c r="K55" s="65" t="str">
        <f>IF(OR(L55="",M55=""),"",IFERROR(INDEX(Matrix!$A$2:$BJ$2,1,MATCH(M55&amp;L55,Matrix!$A$1:$BJ$1,0)),""))</f>
        <v/>
      </c>
      <c r="L55" s="3"/>
      <c r="M55" s="26"/>
      <c r="N55" s="30" t="str">
        <f>IF(OR(O55="",P55=""),"",IFERROR(INDEX(Matrix!$A$2:$BJ$2,1,MATCH(P55&amp;O55,Matrix!$A$1:$BJ$1,0)),""))</f>
        <v/>
      </c>
      <c r="O55" s="3"/>
      <c r="P55" s="77"/>
      <c r="Q55" s="30" t="str">
        <f>IF(OR(R55="",S55=""),"",IFERROR(INDEX(Matrix!$A$2:$BJ$2,1,MATCH(S55&amp;R55,Matrix!$A$1:$BJ$1,0)),""))</f>
        <v/>
      </c>
      <c r="R55" s="3"/>
      <c r="S55" s="131"/>
      <c r="T55" s="152" t="str">
        <f>IF(OR(U55="",V55=""),"",IFERROR(INDEX(Matrix!$A$2:$BJ$2,1,MATCH(V55&amp;U55,Matrix!$A$1:$BJ$1,0)),""))</f>
        <v/>
      </c>
      <c r="U55" s="153"/>
      <c r="V55" s="153"/>
      <c r="W55" s="131" t="str">
        <f>IF(OR(X55="",Y55=""),"",IFERROR(INDEX(Matrix!$A$2:$BJ$2,1,MATCH(Y55&amp;X55,Matrix!$A$1:$BJ$1,0)),""))</f>
        <v/>
      </c>
      <c r="X55" s="153"/>
      <c r="Y55" s="131"/>
      <c r="Z55" s="129">
        <f>IF(OR(AA55="",AB55=""),"",IFERROR(INDEX(Matrix!$A$2:$BJ$2,1,MATCH(AB55&amp;AA55,Matrix!$A$1:$BJ$1,0)),""))</f>
        <v>24</v>
      </c>
      <c r="AA55" s="153">
        <v>3</v>
      </c>
      <c r="AB55" s="77" t="s">
        <v>106</v>
      </c>
      <c r="AC55" s="152" t="str">
        <f>IF(OR(AD55="",AE55=""),"",IFERROR(INDEX(Matrix!$A$2:$BJ$2,1,MATCH(AE55&amp;AD55,Matrix!$A$1:$BJ$1,0)),""))</f>
        <v/>
      </c>
      <c r="AD55" s="153"/>
      <c r="AE55" s="131"/>
      <c r="AF55" s="152" t="str">
        <f>IF(OR(AG55="",AH55=""),"",IFERROR(INDEX(Matrix!$A$2:$BJ$2,1,MATCH(AH55&amp;AG55,Matrix!$A$1:$BJ$1,0)),""))</f>
        <v/>
      </c>
      <c r="AG55" s="153"/>
      <c r="AH55" s="131"/>
      <c r="AI55" s="152" t="str">
        <f>IF(OR(AJ55="",AK55=""),"",IFERROR(INDEX(Matrix!$A$2:$BJ$2,1,MATCH(AK55&amp;AJ55,Matrix!$A$1:$BJ$1,0)),""))</f>
        <v/>
      </c>
      <c r="AJ55" s="153"/>
      <c r="AK55" s="131"/>
      <c r="AL55" s="152" t="str">
        <f>IF(OR(AM55="",AN55=""),"",IFERROR(INDEX(Matrix!$A$2:$BJ$2,1,MATCH(AN55&amp;AM55,Matrix!$A$1:$BJ$1,0)),""))</f>
        <v/>
      </c>
      <c r="AM55" s="153"/>
      <c r="AN55" s="131"/>
      <c r="AO55" s="129" t="str">
        <f>IF(OR(AP55="",AQ55=""),"",IFERROR(INDEX(Matrix!$A$2:$BJ$2,1,MATCH(AQ55&amp;AP55,Matrix!$A$1:$BJ$1,0)),""))</f>
        <v/>
      </c>
      <c r="AP55" s="153"/>
      <c r="AQ55" s="131"/>
      <c r="AR55" s="129">
        <f>IF(OR(AS55="",AT55=""),"",IFERROR(INDEX(Matrix!$A$2:$BJ$2,1,MATCH(AT55&amp;AS55,Matrix!$A$1:$BJ$1,0)),""))</f>
        <v>16</v>
      </c>
      <c r="AS55" s="153">
        <v>3</v>
      </c>
      <c r="AT55" s="77" t="s">
        <v>89</v>
      </c>
      <c r="AU55" s="152" t="str">
        <f>IF(OR(AV55="",AW55=""),"",IFERROR(INDEX(Matrix!$A$2:$BJ$2,1,MATCH(AW55&amp;AV55,Matrix!$A$1:$BJ$1,0)),""))</f>
        <v/>
      </c>
      <c r="AV55" s="153"/>
      <c r="AW55" s="131"/>
      <c r="AX55" s="152" t="str">
        <f>IF(OR(AY55="",AZ55=""),"",IFERROR(INDEX(Matrix!$A$2:$BJ$2,1,MATCH(AZ55&amp;AY55,Matrix!$A$1:$BJ$1,0)),""))</f>
        <v/>
      </c>
      <c r="AY55" s="153"/>
      <c r="AZ55" s="26"/>
      <c r="BA55" s="150">
        <f t="shared" si="2"/>
        <v>125</v>
      </c>
      <c r="BB55" s="58">
        <f t="array" ref="BB55">SUM(IFERROR(LARGE((B55,E55,H55,K55,N55,Q55,T55,W55,Z55,AC55,AF55,AI55,AL55,AO55,AR55,AU55,AX55),{1,2,3,4,5,6,7}),0))</f>
        <v>125</v>
      </c>
      <c r="BC55" s="60">
        <f t="shared" si="3"/>
        <v>125</v>
      </c>
      <c r="BD55" s="58"/>
      <c r="BE55" s="94"/>
    </row>
    <row r="56" spans="1:57" ht="14.5" x14ac:dyDescent="0.25">
      <c r="A56" s="71" t="s">
        <v>137</v>
      </c>
      <c r="B56" s="26">
        <f>IF(OR(C56="",D56=""),"",IFERROR(INDEX(Matrix!$A$2:$BJ$2,1,MATCH(D56&amp;C56,Matrix!$A$1:$BJ$1,0)),""))</f>
        <v>45</v>
      </c>
      <c r="C56" s="26">
        <v>5</v>
      </c>
      <c r="D56" s="77" t="s">
        <v>84</v>
      </c>
      <c r="E56" s="65" t="str">
        <f>IF(OR(F56="",G56=""),"",IFERROR(INDEX(Matrix!$A$2:$BJ$2,1,MATCH(G56&amp;F56,Matrix!$A$1:$BJ$1,0)),""))</f>
        <v/>
      </c>
      <c r="F56" s="3"/>
      <c r="G56" s="77"/>
      <c r="H56" s="30">
        <f>IF(OR(I56="",J56=""),"",IFERROR(INDEX(Matrix!$A$2:$BJ$2,1,MATCH(J56&amp;I56,Matrix!$A$1:$BJ$1,0)),""))</f>
        <v>28</v>
      </c>
      <c r="I56" s="3">
        <v>1</v>
      </c>
      <c r="J56" s="155" t="s">
        <v>106</v>
      </c>
      <c r="K56" s="65" t="str">
        <f>IF(OR(L56="",M56=""),"",IFERROR(INDEX(Matrix!$A$2:$BJ$2,1,MATCH(M56&amp;L56,Matrix!$A$1:$BJ$1,0)),""))</f>
        <v/>
      </c>
      <c r="L56" s="3"/>
      <c r="M56" s="26"/>
      <c r="N56" s="30">
        <f>IF(OR(O56="",P56=""),"",IFERROR(INDEX(Matrix!$A$2:$BJ$2,1,MATCH(P56&amp;O56,Matrix!$A$1:$BJ$1,0)),""))</f>
        <v>34</v>
      </c>
      <c r="O56" s="3">
        <v>2</v>
      </c>
      <c r="P56" s="77" t="s">
        <v>90</v>
      </c>
      <c r="Q56" s="30">
        <f>IF(OR(R56="",S56=""),"",IFERROR(INDEX(Matrix!$A$2:$BJ$2,1,MATCH(S56&amp;R56,Matrix!$A$1:$BJ$1,0)),""))</f>
        <v>38</v>
      </c>
      <c r="R56" s="3">
        <v>4</v>
      </c>
      <c r="S56" s="77" t="s">
        <v>86</v>
      </c>
      <c r="T56" s="152" t="str">
        <f>IF(OR(U56="",V56=""),"",IFERROR(INDEX(Matrix!$A$2:$BJ$2,1,MATCH(V56&amp;U56,Matrix!$A$1:$BJ$1,0)),""))</f>
        <v/>
      </c>
      <c r="U56" s="153"/>
      <c r="V56" s="153"/>
      <c r="W56" s="131" t="str">
        <f>IF(OR(X56="",Y56=""),"",IFERROR(INDEX(Matrix!$A$2:$BJ$2,1,MATCH(Y56&amp;X56,Matrix!$A$1:$BJ$1,0)),""))</f>
        <v/>
      </c>
      <c r="X56" s="153"/>
      <c r="Y56" s="131"/>
      <c r="Z56" s="129">
        <f>IF(OR(AA56="",AB56=""),"",IFERROR(INDEX(Matrix!$A$2:$BJ$2,1,MATCH(AB56&amp;AA56,Matrix!$A$1:$BJ$1,0)),""))</f>
        <v>32</v>
      </c>
      <c r="AA56" s="153">
        <v>3</v>
      </c>
      <c r="AB56" s="77" t="s">
        <v>90</v>
      </c>
      <c r="AC56" s="152" t="str">
        <f>IF(OR(AD56="",AE56=""),"",IFERROR(INDEX(Matrix!$A$2:$BJ$2,1,MATCH(AE56&amp;AD56,Matrix!$A$1:$BJ$1,0)),""))</f>
        <v/>
      </c>
      <c r="AD56" s="153"/>
      <c r="AE56" s="131"/>
      <c r="AF56" s="152" t="str">
        <f>IF(OR(AG56="",AH56=""),"",IFERROR(INDEX(Matrix!$A$2:$BJ$2,1,MATCH(AH56&amp;AG56,Matrix!$A$1:$BJ$1,0)),""))</f>
        <v/>
      </c>
      <c r="AG56" s="153"/>
      <c r="AH56" s="131"/>
      <c r="AI56" s="152" t="str">
        <f>IF(OR(AJ56="",AK56=""),"",IFERROR(INDEX(Matrix!$A$2:$BJ$2,1,MATCH(AK56&amp;AJ56,Matrix!$A$1:$BJ$1,0)),""))</f>
        <v/>
      </c>
      <c r="AJ56" s="153"/>
      <c r="AK56" s="131"/>
      <c r="AL56" s="152" t="str">
        <f>IF(OR(AM56="",AN56=""),"",IFERROR(INDEX(Matrix!$A$2:$BJ$2,1,MATCH(AN56&amp;AM56,Matrix!$A$1:$BJ$1,0)),""))</f>
        <v/>
      </c>
      <c r="AM56" s="153"/>
      <c r="AN56" s="131"/>
      <c r="AO56" s="129">
        <f>IF(OR(AP56="",AQ56=""),"",IFERROR(INDEX(Matrix!$A$2:$BJ$2,1,MATCH(AQ56&amp;AP56,Matrix!$A$1:$BJ$1,0)),""))</f>
        <v>19</v>
      </c>
      <c r="AP56" s="153">
        <v>7</v>
      </c>
      <c r="AQ56" s="77" t="s">
        <v>106</v>
      </c>
      <c r="AR56" s="129">
        <f>IF(OR(AS56="",AT56=""),"",IFERROR(INDEX(Matrix!$A$2:$BJ$2,1,MATCH(AT56&amp;AS56,Matrix!$A$1:$BJ$1,0)),""))</f>
        <v>20</v>
      </c>
      <c r="AS56" s="153">
        <v>6</v>
      </c>
      <c r="AT56" s="78" t="s">
        <v>106</v>
      </c>
      <c r="AU56" s="152" t="str">
        <f>IF(OR(AV56="",AW56=""),"",IFERROR(INDEX(Matrix!$A$2:$BJ$2,1,MATCH(AW56&amp;AV56,Matrix!$A$1:$BJ$1,0)),""))</f>
        <v/>
      </c>
      <c r="AV56" s="153"/>
      <c r="AW56" s="131"/>
      <c r="AX56" s="152" t="str">
        <f>IF(OR(AY56="",AZ56=""),"",IFERROR(INDEX(Matrix!$A$2:$BJ$2,1,MATCH(AZ56&amp;AY56,Matrix!$A$1:$BJ$1,0)),""))</f>
        <v/>
      </c>
      <c r="AY56" s="153"/>
      <c r="AZ56" s="26"/>
      <c r="BA56" s="150">
        <f t="shared" si="2"/>
        <v>216</v>
      </c>
      <c r="BB56" s="58">
        <f t="array" ref="BB56">SUM(IFERROR(LARGE((B56,E56,H56,K56,N56,Q56,T56,W56,Z56,AC56,AF56,AI56,AL56,AO56,AR56,AU56,AX56),{1,2,3,4,5,6,7}),0))</f>
        <v>216</v>
      </c>
      <c r="BC56" s="60">
        <f t="shared" si="3"/>
        <v>216</v>
      </c>
      <c r="BD56" s="58"/>
      <c r="BE56" s="94"/>
    </row>
    <row r="57" spans="1:57" ht="15" customHeight="1" x14ac:dyDescent="0.25">
      <c r="A57" s="71" t="s">
        <v>138</v>
      </c>
      <c r="B57" s="26">
        <f>IF(OR(C57="",D57=""),"",IFERROR(INDEX(Matrix!$A$2:$BJ$2,1,MATCH(D57&amp;C57,Matrix!$A$1:$BJ$1,0)),""))</f>
        <v>36</v>
      </c>
      <c r="C57" s="26">
        <v>6</v>
      </c>
      <c r="D57" s="77" t="s">
        <v>86</v>
      </c>
      <c r="E57" s="65">
        <f>IF(OR(F57="",G57=""),"",IFERROR(INDEX(Matrix!$A$2:$BJ$2,1,MATCH(G57&amp;F57,Matrix!$A$1:$BJ$1,0)),""))</f>
        <v>48</v>
      </c>
      <c r="F57" s="3">
        <v>3</v>
      </c>
      <c r="G57" s="77" t="s">
        <v>84</v>
      </c>
      <c r="H57" s="30">
        <f>IF(OR(I57="",J57=""),"",IFERROR(INDEX(Matrix!$A$2:$BJ$2,1,MATCH(J57&amp;I57,Matrix!$A$1:$BJ$1,0)),""))</f>
        <v>13</v>
      </c>
      <c r="I57" s="3">
        <v>5</v>
      </c>
      <c r="J57" s="77" t="s">
        <v>89</v>
      </c>
      <c r="K57" s="65" t="str">
        <f>IF(OR(L57="",M57=""),"",IFERROR(INDEX(Matrix!$A$2:$BJ$2,1,MATCH(M57&amp;L57,Matrix!$A$1:$BJ$1,0)),""))</f>
        <v/>
      </c>
      <c r="L57" s="3"/>
      <c r="M57" s="26"/>
      <c r="N57" s="30" t="str">
        <f>IF(OR(O57="",P57=""),"",IFERROR(INDEX(Matrix!$A$2:$BJ$2,1,MATCH(P57&amp;O57,Matrix!$A$1:$BJ$1,0)),""))</f>
        <v/>
      </c>
      <c r="O57" s="3"/>
      <c r="P57" s="138"/>
      <c r="Q57" s="30">
        <f>IF(OR(R57="",S57=""),"",IFERROR(INDEX(Matrix!$A$2:$BJ$2,1,MATCH(S57&amp;R57,Matrix!$A$1:$BJ$1,0)),""))</f>
        <v>58</v>
      </c>
      <c r="R57" s="3">
        <v>2</v>
      </c>
      <c r="S57" s="78" t="s">
        <v>85</v>
      </c>
      <c r="T57" s="152" t="str">
        <f>IF(OR(U57="",V57=""),"",IFERROR(INDEX(Matrix!$A$2:$BJ$2,1,MATCH(V57&amp;U57,Matrix!$A$1:$BJ$1,0)),""))</f>
        <v/>
      </c>
      <c r="U57" s="153"/>
      <c r="V57" s="153"/>
      <c r="W57" s="131">
        <f>IF(OR(X57="",Y57=""),"",IFERROR(INDEX(Matrix!$A$2:$BJ$2,1,MATCH(Y57&amp;X57,Matrix!$A$1:$BJ$1,0)),""))</f>
        <v>44</v>
      </c>
      <c r="X57" s="153">
        <v>6</v>
      </c>
      <c r="Y57" s="78" t="s">
        <v>84</v>
      </c>
      <c r="Z57" s="152" t="str">
        <f>IF(OR(AA57="",AB57=""),"",IFERROR(INDEX(Matrix!$A$2:$BJ$2,1,MATCH(AB57&amp;AA57,Matrix!$A$1:$BJ$1,0)),""))</f>
        <v/>
      </c>
      <c r="AA57" s="153"/>
      <c r="AB57" s="131"/>
      <c r="AC57" s="152" t="str">
        <f>IF(OR(AD57="",AE57=""),"",IFERROR(INDEX(Matrix!$A$2:$BJ$2,1,MATCH(AE57&amp;AD57,Matrix!$A$1:$BJ$1,0)),""))</f>
        <v/>
      </c>
      <c r="AD57" s="153"/>
      <c r="AE57" s="131"/>
      <c r="AF57" s="152" t="str">
        <f>IF(OR(AG57="",AH57=""),"",IFERROR(INDEX(Matrix!$A$2:$BJ$2,1,MATCH(AH57&amp;AG57,Matrix!$A$1:$BJ$1,0)),""))</f>
        <v/>
      </c>
      <c r="AG57" s="153"/>
      <c r="AH57" s="131"/>
      <c r="AI57" s="152" t="str">
        <f>IF(OR(AJ57="",AK57=""),"",IFERROR(INDEX(Matrix!$A$2:$BJ$2,1,MATCH(AK57&amp;AJ57,Matrix!$A$1:$BJ$1,0)),""))</f>
        <v/>
      </c>
      <c r="AJ57" s="153"/>
      <c r="AK57" s="131"/>
      <c r="AL57" s="152" t="str">
        <f>IF(OR(AM57="",AN57=""),"",IFERROR(INDEX(Matrix!$A$2:$BJ$2,1,MATCH(AN57&amp;AM57,Matrix!$A$1:$BJ$1,0)),""))</f>
        <v/>
      </c>
      <c r="AM57" s="153"/>
      <c r="AN57" s="131"/>
      <c r="AO57" s="129">
        <f>IF(OR(AP57="",AQ57=""),"",IFERROR(INDEX(Matrix!$A$2:$BJ$2,1,MATCH(AQ57&amp;AP57,Matrix!$A$1:$BJ$1,0)),""))</f>
        <v>12</v>
      </c>
      <c r="AP57" s="153">
        <v>6</v>
      </c>
      <c r="AQ57" s="77" t="s">
        <v>89</v>
      </c>
      <c r="AR57" s="129">
        <f>IF(OR(AS57="",AT57=""),"",IFERROR(INDEX(Matrix!$A$2:$BJ$2,1,MATCH(AT57&amp;AS57,Matrix!$A$1:$BJ$1,0)),""))</f>
        <v>18</v>
      </c>
      <c r="AS57" s="153">
        <v>8</v>
      </c>
      <c r="AT57" s="77" t="s">
        <v>106</v>
      </c>
      <c r="AU57" s="152" t="str">
        <f>IF(OR(AV57="",AW57=""),"",IFERROR(INDEX(Matrix!$A$2:$BJ$2,1,MATCH(AW57&amp;AV57,Matrix!$A$1:$BJ$1,0)),""))</f>
        <v/>
      </c>
      <c r="AV57" s="153"/>
      <c r="AW57" s="131"/>
      <c r="AX57" s="152" t="str">
        <f>IF(OR(AY57="",AZ57=""),"",IFERROR(INDEX(Matrix!$A$2:$BJ$2,1,MATCH(AZ57&amp;AY57,Matrix!$A$1:$BJ$1,0)),""))</f>
        <v/>
      </c>
      <c r="AY57" s="153"/>
      <c r="AZ57" s="26"/>
      <c r="BA57" s="150">
        <f t="shared" si="2"/>
        <v>229</v>
      </c>
      <c r="BB57" s="58">
        <f t="array" ref="BB57">SUM(IFERROR(LARGE((B57,E57,H57,K57,N57,Q57,T57,W57,Z57,AC57,AF57,AI57,AL57,AO57,AR57,AU57,AX57),{1,2,3,4,5,6,7}),0))</f>
        <v>229</v>
      </c>
      <c r="BC57" s="60">
        <f t="shared" si="3"/>
        <v>229</v>
      </c>
      <c r="BD57" s="58"/>
      <c r="BE57" s="94"/>
    </row>
    <row r="58" spans="1:57" ht="15" customHeight="1" x14ac:dyDescent="0.25"/>
    <row r="59" spans="1:57" ht="15" customHeight="1" x14ac:dyDescent="0.25"/>
    <row r="60" spans="1:57" ht="15" customHeight="1" x14ac:dyDescent="0.25">
      <c r="A60" s="21" t="s">
        <v>4</v>
      </c>
      <c r="B60" s="156" t="s">
        <v>5</v>
      </c>
      <c r="C60" s="156"/>
      <c r="D60" s="156"/>
      <c r="E60" s="52" t="s">
        <v>6</v>
      </c>
      <c r="F60" s="52"/>
      <c r="G60" s="52"/>
      <c r="H60" s="157" t="s">
        <v>7</v>
      </c>
      <c r="I60" s="158"/>
      <c r="J60" s="159"/>
      <c r="K60" s="54" t="s">
        <v>8</v>
      </c>
      <c r="L60" s="52"/>
      <c r="M60" s="52"/>
      <c r="N60" s="156" t="s">
        <v>9</v>
      </c>
      <c r="O60" s="156"/>
      <c r="P60" s="156"/>
      <c r="Q60" s="52" t="s">
        <v>10</v>
      </c>
      <c r="R60" s="52"/>
      <c r="S60" s="52"/>
      <c r="T60" s="156" t="s">
        <v>11</v>
      </c>
      <c r="U60" s="156"/>
      <c r="V60" s="156"/>
      <c r="W60" s="56" t="s">
        <v>12</v>
      </c>
      <c r="X60" s="56"/>
      <c r="Y60" s="52"/>
      <c r="Z60" s="156" t="s">
        <v>13</v>
      </c>
      <c r="AA60" s="156"/>
      <c r="AB60" s="156"/>
      <c r="AC60" s="52" t="s">
        <v>14</v>
      </c>
      <c r="AD60" s="52"/>
      <c r="AE60" s="52"/>
      <c r="AF60" s="156" t="s">
        <v>15</v>
      </c>
      <c r="AG60" s="156"/>
      <c r="AH60" s="156"/>
      <c r="AI60" s="52" t="s">
        <v>16</v>
      </c>
      <c r="AJ60" s="52"/>
      <c r="AK60" s="52"/>
      <c r="AL60" s="156" t="s">
        <v>17</v>
      </c>
      <c r="AM60" s="156"/>
      <c r="AN60" s="156"/>
      <c r="AO60" s="52" t="s">
        <v>18</v>
      </c>
      <c r="AP60" s="52"/>
      <c r="AQ60" s="52"/>
      <c r="AR60" s="156" t="s">
        <v>19</v>
      </c>
      <c r="AS60" s="156"/>
      <c r="AT60" s="156"/>
      <c r="AU60" s="52" t="s">
        <v>20</v>
      </c>
      <c r="AV60" s="52"/>
      <c r="AW60" s="52"/>
      <c r="AX60" s="156" t="s">
        <v>21</v>
      </c>
      <c r="AY60" s="156"/>
      <c r="AZ60" s="156"/>
      <c r="BA60" s="111" t="s">
        <v>22</v>
      </c>
      <c r="BB60" s="112" t="s">
        <v>23</v>
      </c>
      <c r="BC60" s="156" t="s">
        <v>24</v>
      </c>
      <c r="BD60" s="156" t="s">
        <v>25</v>
      </c>
      <c r="BE60" s="156"/>
    </row>
    <row r="61" spans="1:57" ht="15" customHeight="1" x14ac:dyDescent="0.25">
      <c r="A61" s="160" t="s">
        <v>139</v>
      </c>
      <c r="B61" s="161" t="s">
        <v>27</v>
      </c>
      <c r="C61" s="162" t="s">
        <v>28</v>
      </c>
      <c r="D61" s="162" t="s">
        <v>29</v>
      </c>
      <c r="E61" s="53" t="s">
        <v>30</v>
      </c>
      <c r="F61" s="53" t="s">
        <v>31</v>
      </c>
      <c r="G61" s="53" t="s">
        <v>32</v>
      </c>
      <c r="H61" s="162" t="s">
        <v>33</v>
      </c>
      <c r="I61" s="163" t="s">
        <v>34</v>
      </c>
      <c r="J61" s="163" t="s">
        <v>35</v>
      </c>
      <c r="K61" s="53" t="s">
        <v>36</v>
      </c>
      <c r="L61" s="53" t="s">
        <v>37</v>
      </c>
      <c r="M61" s="53" t="s">
        <v>38</v>
      </c>
      <c r="N61" s="162" t="s">
        <v>39</v>
      </c>
      <c r="O61" s="162" t="s">
        <v>40</v>
      </c>
      <c r="P61" s="162" t="s">
        <v>41</v>
      </c>
      <c r="Q61" s="53" t="s">
        <v>42</v>
      </c>
      <c r="R61" s="53" t="s">
        <v>43</v>
      </c>
      <c r="S61" s="53" t="s">
        <v>44</v>
      </c>
      <c r="T61" s="162" t="s">
        <v>45</v>
      </c>
      <c r="U61" s="162" t="s">
        <v>46</v>
      </c>
      <c r="V61" s="162" t="s">
        <v>47</v>
      </c>
      <c r="W61" s="53" t="s">
        <v>48</v>
      </c>
      <c r="X61" s="55" t="s">
        <v>49</v>
      </c>
      <c r="Y61" s="55" t="s">
        <v>50</v>
      </c>
      <c r="Z61" s="164" t="s">
        <v>51</v>
      </c>
      <c r="AA61" s="164" t="s">
        <v>52</v>
      </c>
      <c r="AB61" s="164" t="s">
        <v>53</v>
      </c>
      <c r="AC61" s="55" t="s">
        <v>140</v>
      </c>
      <c r="AD61" s="55" t="s">
        <v>55</v>
      </c>
      <c r="AE61" s="55" t="s">
        <v>56</v>
      </c>
      <c r="AF61" s="164" t="s">
        <v>141</v>
      </c>
      <c r="AG61" s="164" t="s">
        <v>142</v>
      </c>
      <c r="AH61" s="164" t="s">
        <v>59</v>
      </c>
      <c r="AI61" s="55" t="s">
        <v>60</v>
      </c>
      <c r="AJ61" s="55" t="s">
        <v>61</v>
      </c>
      <c r="AK61" s="55" t="s">
        <v>62</v>
      </c>
      <c r="AL61" s="164" t="s">
        <v>143</v>
      </c>
      <c r="AM61" s="164" t="s">
        <v>64</v>
      </c>
      <c r="AN61" s="164" t="s">
        <v>144</v>
      </c>
      <c r="AO61" s="55" t="s">
        <v>145</v>
      </c>
      <c r="AP61" s="55" t="s">
        <v>146</v>
      </c>
      <c r="AQ61" s="55" t="s">
        <v>147</v>
      </c>
      <c r="AR61" s="164" t="s">
        <v>148</v>
      </c>
      <c r="AS61" s="164" t="s">
        <v>103</v>
      </c>
      <c r="AT61" s="164" t="s">
        <v>149</v>
      </c>
      <c r="AU61" s="55" t="s">
        <v>150</v>
      </c>
      <c r="AV61" s="55" t="s">
        <v>151</v>
      </c>
      <c r="AW61" s="55" t="s">
        <v>152</v>
      </c>
      <c r="AX61" s="164" t="s">
        <v>153</v>
      </c>
      <c r="AY61" s="164" t="s">
        <v>154</v>
      </c>
      <c r="AZ61" s="164" t="s">
        <v>155</v>
      </c>
      <c r="BA61" s="121" t="s">
        <v>78</v>
      </c>
      <c r="BB61" s="122" t="s">
        <v>79</v>
      </c>
      <c r="BC61" s="162" t="s">
        <v>80</v>
      </c>
      <c r="BD61" s="165" t="s">
        <v>277</v>
      </c>
      <c r="BE61" s="165"/>
    </row>
    <row r="62" spans="1:57" ht="15" customHeight="1" x14ac:dyDescent="0.25">
      <c r="A62" s="166" t="s">
        <v>156</v>
      </c>
      <c r="B62" s="25" t="str">
        <f>IF(OR(C62="",D62=""),"",IFERROR(INDEX(Matrix!$A$2:$BJ$2,1,MATCH(D62&amp;C62,Matrix!$A$1:$BJ$1,0)),""))</f>
        <v/>
      </c>
      <c r="C62" s="25"/>
      <c r="D62" s="25"/>
      <c r="E62" s="27" t="str">
        <f>IF(OR(F62="",G62=""),"",IFERROR(INDEX(Matrix!$A$2:$BJ$2,1,MATCH(G62&amp;F62,Matrix!$A$1:$BJ$1,0)),""))</f>
        <v/>
      </c>
      <c r="F62" s="32"/>
      <c r="G62" s="34"/>
      <c r="H62" s="33">
        <f>IF(OR(I62="",J62=""),"",IFERROR(INDEX(Matrix!$A$2:$BJ$2,1,MATCH(J62&amp;I62,Matrix!$A$1:$BJ$1,0)),""))</f>
        <v>37</v>
      </c>
      <c r="I62" s="32">
        <v>5</v>
      </c>
      <c r="J62" s="76" t="s">
        <v>86</v>
      </c>
      <c r="K62" s="33" t="str">
        <f>IF(OR(L62="",M62=""),"",IFERROR(INDEX(Matrix!$A$2:$BJ$2,1,MATCH(M62&amp;L62,Matrix!$A$1:$BJ$1,0)),""))</f>
        <v/>
      </c>
      <c r="L62" s="27"/>
      <c r="M62" s="27"/>
      <c r="N62" s="26" t="str">
        <f>IF(OR(O62="",P62=""),"",IFERROR(INDEX(Matrix!$A$2:$BJ$2,1,MATCH(P62&amp;O62,Matrix!$A$1:$BJ$1,0)),""))</f>
        <v/>
      </c>
      <c r="O62" s="130"/>
      <c r="P62" s="131"/>
      <c r="Q62" s="129" t="str">
        <f>IF(OR(R62="",S62=""),"",IFERROR(INDEX(Matrix!$A$2:$BJ$2,1,MATCH(S62&amp;R62,Matrix!$A$1:$BJ$1,0)),""))</f>
        <v/>
      </c>
      <c r="R62" s="130"/>
      <c r="S62" s="131"/>
      <c r="T62" s="129" t="str">
        <f>IF(OR(U62="",V62=""),"",IFERROR(INDEX(Matrix!$A$2:$BJ$2,1,MATCH(V62&amp;U62,Matrix!$A$1:$BJ$1,0)),""))</f>
        <v/>
      </c>
      <c r="U62" s="130"/>
      <c r="V62" s="131"/>
      <c r="W62" s="129" t="str">
        <f>IF(OR(X62="",Y62=""),"",IFERROR(INDEX(Matrix!$A$2:$BJ$2,1,MATCH(Y62&amp;X62,Matrix!$A$1:$BJ$1,0)),""))</f>
        <v/>
      </c>
      <c r="X62" s="132"/>
      <c r="Y62" s="138"/>
      <c r="Z62" s="133" t="str">
        <f>IF(OR(AA62="",AB62=""),"",IFERROR(INDEX(Matrix!$A$2:$BJ$2,1,MATCH(AB62&amp;AA62,Matrix!$A$1:$BJ$1,0)),""))</f>
        <v/>
      </c>
      <c r="AA62" s="132"/>
      <c r="AB62" s="131"/>
      <c r="AC62" s="133" t="str">
        <f>IF(OR(AD62="",AE62=""),"",IFERROR(INDEX(Matrix!$A$2:$BJ$2,1,MATCH(AE62&amp;AD62,Matrix!$A$1:$BJ$1,0)),""))</f>
        <v/>
      </c>
      <c r="AD62" s="132"/>
      <c r="AE62" s="131"/>
      <c r="AF62" s="133">
        <f>IF(OR(AG62="",AH62=""),"",IFERROR(INDEX(Matrix!$A$2:$BJ$2,1,MATCH(AH62&amp;AG62,Matrix!$A$1:$BJ$1,0)),""))</f>
        <v>36</v>
      </c>
      <c r="AG62" s="132">
        <v>1</v>
      </c>
      <c r="AH62" s="74" t="s">
        <v>90</v>
      </c>
      <c r="AI62" s="133" t="str">
        <f>IF(OR(AJ62="",AK62=""),"",IFERROR(INDEX(Matrix!$A$2:$BJ$2,1,MATCH(AK62&amp;AJ62,Matrix!$A$1:$BJ$1,0)),""))</f>
        <v/>
      </c>
      <c r="AJ62" s="132"/>
      <c r="AK62" s="131"/>
      <c r="AL62" s="133">
        <f>IF(OR(AM62="",AN62=""),"",IFERROR(INDEX(Matrix!$A$2:$BJ$2,1,MATCH(AN62&amp;AM62,Matrix!$A$1:$BJ$1,0)),""))</f>
        <v>45</v>
      </c>
      <c r="AM62" s="132">
        <v>5</v>
      </c>
      <c r="AN62" s="125" t="s">
        <v>84</v>
      </c>
      <c r="AO62" s="133" t="str">
        <f>IF(OR(AP62="",AQ62=""),"",IFERROR(INDEX(Matrix!$A$2:$BJ$2,1,MATCH(AQ62&amp;AP62,Matrix!$A$1:$BJ$1,0)),""))</f>
        <v/>
      </c>
      <c r="AP62" s="134"/>
      <c r="AQ62" s="138"/>
      <c r="AR62" s="133">
        <f>IF(OR(AS62="",AT62=""),"",IFERROR(INDEX(Matrix!$A$2:$BJ$2,1,MATCH(AT62&amp;AS62,Matrix!$A$1:$BJ$1,0)),""))</f>
        <v>35</v>
      </c>
      <c r="AS62" s="134">
        <v>7</v>
      </c>
      <c r="AT62" s="128" t="s">
        <v>86</v>
      </c>
      <c r="AU62" s="133" t="str">
        <f>IF(OR(AV62="",AW62=""),"",IFERROR(INDEX(Matrix!$A$2:$BJ$2,1,MATCH(AW62&amp;AV62,Matrix!$A$1:$BJ$1,0)),""))</f>
        <v/>
      </c>
      <c r="AV62" s="134"/>
      <c r="AW62" s="131"/>
      <c r="AX62" s="133" t="str">
        <f>IF(OR(AY62="",AZ62=""),"",IFERROR(INDEX(Matrix!$A$2:$BJ$2,1,MATCH(AZ62&amp;AY62,Matrix!$A$1:$BJ$1,0)),""))</f>
        <v/>
      </c>
      <c r="AY62" s="28"/>
      <c r="AZ62" s="26"/>
      <c r="BA62" s="135">
        <f t="shared" ref="BA62:BA76" si="6">SUM(B62,E62,H62,K62,N62,Q62,T62,W62,Z62,AC62,AF62,AI62,AL62,AO62,AR62,AU62,AX62)</f>
        <v>153</v>
      </c>
      <c r="BB62" s="57">
        <f t="array" ref="BB62">SUM(IFERROR(LARGE((B62,E62,H62,K62,N62,Q62,T62,W62,Z62,AC62,AF62,AI62,AL62,AO62,AR62,AU62,AX62),{1,2,3}),0))</f>
        <v>118</v>
      </c>
      <c r="BC62" s="61">
        <f>MIN(IF(BA62&lt;&gt;0,BA62),IF(BB62&lt;&gt;0,BB62))</f>
        <v>118</v>
      </c>
      <c r="BD62" s="98"/>
      <c r="BE62" s="94"/>
    </row>
    <row r="63" spans="1:57" ht="15" customHeight="1" x14ac:dyDescent="0.25">
      <c r="A63" s="166" t="s">
        <v>157</v>
      </c>
      <c r="B63" s="26" t="str">
        <f>IF(OR(C63="",D63=""),"",IFERROR(INDEX(Matrix!$A$2:$BJ$2,1,MATCH(D63&amp;C63,Matrix!$A$1:$BJ$1,0)),""))</f>
        <v/>
      </c>
      <c r="C63" s="26"/>
      <c r="D63" s="34"/>
      <c r="E63" s="30" t="str">
        <f>IF(OR(F63="",G63=""),"",IFERROR(INDEX(Matrix!$A$2:$BJ$2,1,MATCH(G63&amp;F63,Matrix!$A$1:$BJ$1,0)),""))</f>
        <v/>
      </c>
      <c r="F63" s="31"/>
      <c r="G63" s="34"/>
      <c r="H63" s="30" t="str">
        <f>IF(OR(I63="",J63=""),"",IFERROR(INDEX(Matrix!$A$2:$BJ$2,1,MATCH(J63&amp;I63,Matrix!$A$1:$BJ$1,0)),""))</f>
        <v/>
      </c>
      <c r="I63" s="31"/>
      <c r="J63" s="27"/>
      <c r="K63" s="30" t="str">
        <f>IF(OR(L63="",M63=""),"",IFERROR(INDEX(Matrix!$A$2:$BJ$2,1,MATCH(M63&amp;L63,Matrix!$A$1:$BJ$1,0)),""))</f>
        <v/>
      </c>
      <c r="L63" s="26"/>
      <c r="M63" s="26"/>
      <c r="N63" s="26" t="str">
        <f>IF(OR(O63="",P63=""),"",IFERROR(INDEX(Matrix!$A$2:$BJ$2,1,MATCH(P63&amp;O63,Matrix!$A$1:$BJ$1,0)),""))</f>
        <v/>
      </c>
      <c r="O63" s="130"/>
      <c r="P63" s="131"/>
      <c r="Q63" s="129" t="str">
        <f>IF(OR(R63="",S63=""),"",IFERROR(INDEX(Matrix!$A$2:$BJ$2,1,MATCH(S63&amp;R63,Matrix!$A$1:$BJ$1,0)),""))</f>
        <v/>
      </c>
      <c r="R63" s="130"/>
      <c r="S63" s="131"/>
      <c r="T63" s="129" t="str">
        <f>IF(OR(U63="",V63=""),"",IFERROR(INDEX(Matrix!$A$2:$BJ$2,1,MATCH(V63&amp;U63,Matrix!$A$1:$BJ$1,0)),""))</f>
        <v/>
      </c>
      <c r="U63" s="130"/>
      <c r="V63" s="131"/>
      <c r="W63" s="129">
        <f>IF(OR(X63="",Y63=""),"",IFERROR(INDEX(Matrix!$A$2:$BJ$2,1,MATCH(Y63&amp;X63,Matrix!$A$1:$BJ$1,0)),""))</f>
        <v>52</v>
      </c>
      <c r="X63" s="130">
        <v>6</v>
      </c>
      <c r="Y63" s="136" t="s">
        <v>85</v>
      </c>
      <c r="Z63" s="129">
        <f>IF(OR(AA63="",AB63=""),"",IFERROR(INDEX(Matrix!$A$2:$BJ$2,1,MATCH(AB63&amp;AA63,Matrix!$A$1:$BJ$1,0)),""))</f>
        <v>37</v>
      </c>
      <c r="AA63" s="130">
        <v>5</v>
      </c>
      <c r="AB63" s="167" t="s">
        <v>86</v>
      </c>
      <c r="AC63" s="129" t="str">
        <f>IF(OR(AD63="",AE63=""),"",IFERROR(INDEX(Matrix!$A$2:$BJ$2,1,MATCH(AE63&amp;AD63,Matrix!$A$1:$BJ$1,0)),""))</f>
        <v/>
      </c>
      <c r="AD63" s="130"/>
      <c r="AE63" s="131"/>
      <c r="AF63" s="129" t="str">
        <f>IF(OR(AG63="",AH63=""),"",IFERROR(INDEX(Matrix!$A$2:$BJ$2,1,MATCH(AH63&amp;AG63,Matrix!$A$1:$BJ$1,0)),""))</f>
        <v/>
      </c>
      <c r="AG63" s="130"/>
      <c r="AH63" s="131"/>
      <c r="AI63" s="129" t="str">
        <f>IF(OR(AJ63="",AK63=""),"",IFERROR(INDEX(Matrix!$A$2:$BJ$2,1,MATCH(AK63&amp;AJ63,Matrix!$A$1:$BJ$1,0)),""))</f>
        <v/>
      </c>
      <c r="AJ63" s="130"/>
      <c r="AK63" s="131"/>
      <c r="AL63" s="129" t="str">
        <f>IF(OR(AM63="",AN63=""),"",IFERROR(INDEX(Matrix!$A$2:$BJ$2,1,MATCH(AN63&amp;AM63,Matrix!$A$1:$BJ$1,0)),""))</f>
        <v/>
      </c>
      <c r="AM63" s="130"/>
      <c r="AN63" s="131"/>
      <c r="AO63" s="133">
        <f>IF(OR(AP63="",AQ63=""),"",IFERROR(INDEX(Matrix!$A$2:$BJ$2,1,MATCH(AQ63&amp;AP63,Matrix!$A$1:$BJ$1,0)),""))</f>
        <v>51</v>
      </c>
      <c r="AP63" s="131">
        <v>7</v>
      </c>
      <c r="AQ63" s="126" t="s">
        <v>85</v>
      </c>
      <c r="AR63" s="133">
        <f>IF(OR(AS63="",AT63=""),"",IFERROR(INDEX(Matrix!$A$2:$BJ$2,1,MATCH(AT63&amp;AS63,Matrix!$A$1:$BJ$1,0)),""))</f>
        <v>58</v>
      </c>
      <c r="AS63" s="131">
        <v>2</v>
      </c>
      <c r="AT63" s="126" t="s">
        <v>85</v>
      </c>
      <c r="AU63" s="129" t="str">
        <f>IF(OR(AV63="",AW63=""),"",IFERROR(INDEX(Matrix!$A$2:$BJ$2,1,MATCH(AW63&amp;AV63,Matrix!$A$1:$BJ$1,0)),""))</f>
        <v/>
      </c>
      <c r="AV63" s="131"/>
      <c r="AW63" s="131"/>
      <c r="AX63" s="129" t="str">
        <f>IF(OR(AY63="",AZ63=""),"",IFERROR(INDEX(Matrix!$A$2:$BJ$2,1,MATCH(AZ63&amp;AY63,Matrix!$A$1:$BJ$1,0)),""))</f>
        <v/>
      </c>
      <c r="AY63" s="26"/>
      <c r="AZ63" s="26"/>
      <c r="BA63" s="135">
        <f t="shared" si="6"/>
        <v>198</v>
      </c>
      <c r="BB63" s="57">
        <f t="array" ref="BB63">SUM(IFERROR(LARGE((B63,E63,H63,K63,N63,Q63,T63,W63,Z63,AC63,AF63,AI63,AL63,AO63,AR63,AU63,AX63),{1,2,3}),0))</f>
        <v>161</v>
      </c>
      <c r="BC63" s="61">
        <f t="shared" ref="BC63:BC76" si="7">MIN(IF(BA63&lt;&gt;0,BA63),IF(BB63&lt;&gt;0,BB63))</f>
        <v>161</v>
      </c>
      <c r="BD63" s="99"/>
      <c r="BE63" s="94"/>
    </row>
    <row r="64" spans="1:57" ht="15" customHeight="1" x14ac:dyDescent="0.25">
      <c r="A64" s="166" t="s">
        <v>158</v>
      </c>
      <c r="B64" s="26" t="str">
        <f>IF(OR(C64="",D64=""),"",IFERROR(INDEX(Matrix!$A$2:$BJ$2,1,MATCH(D64&amp;C64,Matrix!$A$1:$BJ$1,0)),""))</f>
        <v/>
      </c>
      <c r="C64" s="26"/>
      <c r="D64" s="34"/>
      <c r="E64" s="30" t="str">
        <f>IF(OR(F64="",G64=""),"",IFERROR(INDEX(Matrix!$A$2:$BJ$2,1,MATCH(G64&amp;F64,Matrix!$A$1:$BJ$1,0)),""))</f>
        <v/>
      </c>
      <c r="F64" s="31"/>
      <c r="G64" s="34"/>
      <c r="H64" s="129" t="str">
        <f>IF(OR(I64="",J64=""),"",IFERROR(INDEX(Matrix!$A$2:$BJ$2,1,MATCH(J64&amp;I64,Matrix!$A$1:$BJ$1,0)),""))</f>
        <v/>
      </c>
      <c r="I64" s="130"/>
      <c r="J64" s="77"/>
      <c r="K64" s="30" t="str">
        <f>IF(OR(L64="",M64=""),"",IFERROR(INDEX(Matrix!$A$2:$BJ$2,1,MATCH(M64&amp;L64,Matrix!$A$1:$BJ$1,0)),""))</f>
        <v/>
      </c>
      <c r="L64" s="26"/>
      <c r="M64" s="26"/>
      <c r="N64" s="26" t="str">
        <f>IF(OR(O64="",P64=""),"",IFERROR(INDEX(Matrix!$A$2:$BJ$2,1,MATCH(P64&amp;O64,Matrix!$A$1:$BJ$1,0)),""))</f>
        <v/>
      </c>
      <c r="O64" s="130"/>
      <c r="P64" s="131"/>
      <c r="Q64" s="129" t="str">
        <f>IF(OR(R64="",S64=""),"",IFERROR(INDEX(Matrix!$A$2:$BJ$2,1,MATCH(S64&amp;R64,Matrix!$A$1:$BJ$1,0)),""))</f>
        <v/>
      </c>
      <c r="R64" s="130"/>
      <c r="S64" s="131"/>
      <c r="T64" s="129" t="str">
        <f>IF(OR(U64="",V64=""),"",IFERROR(INDEX(Matrix!$A$2:$BJ$2,1,MATCH(V64&amp;U64,Matrix!$A$1:$BJ$1,0)),""))</f>
        <v/>
      </c>
      <c r="U64" s="130"/>
      <c r="V64" s="138"/>
      <c r="W64" s="129" t="str">
        <f>IF(OR(X64="",Y64=""),"",IFERROR(INDEX(Matrix!$A$2:$BJ$2,1,MATCH(Y64&amp;X64,Matrix!$A$1:$BJ$1,0)),""))</f>
        <v/>
      </c>
      <c r="X64" s="130"/>
      <c r="Y64" s="131"/>
      <c r="Z64" s="129" t="str">
        <f>IF(OR(AA64="",AB64=""),"",IFERROR(INDEX(Matrix!$A$2:$BJ$2,1,MATCH(AB64&amp;AA64,Matrix!$A$1:$BJ$1,0)),""))</f>
        <v/>
      </c>
      <c r="AA64" s="130"/>
      <c r="AB64" s="138"/>
      <c r="AC64" s="129" t="str">
        <f>IF(OR(AD64="",AE64=""),"",IFERROR(INDEX(Matrix!$A$2:$BJ$2,1,MATCH(AE64&amp;AD64,Matrix!$A$1:$BJ$1,0)),""))</f>
        <v/>
      </c>
      <c r="AD64" s="130"/>
      <c r="AE64" s="131"/>
      <c r="AF64" s="129" t="str">
        <f>IF(OR(AG64="",AH64=""),"",IFERROR(INDEX(Matrix!$A$2:$BJ$2,1,MATCH(AH64&amp;AG64,Matrix!$A$1:$BJ$1,0)),""))</f>
        <v/>
      </c>
      <c r="AG64" s="130"/>
      <c r="AH64" s="131"/>
      <c r="AI64" s="129" t="str">
        <f>IF(OR(AJ64="",AK64=""),"",IFERROR(INDEX(Matrix!$A$2:$BJ$2,1,MATCH(AK64&amp;AJ64,Matrix!$A$1:$BJ$1,0)),""))</f>
        <v/>
      </c>
      <c r="AJ64" s="130"/>
      <c r="AK64" s="131"/>
      <c r="AL64" s="129" t="str">
        <f>IF(OR(AM64="",AN64=""),"",IFERROR(INDEX(Matrix!$A$2:$BJ$2,1,MATCH(AN64&amp;AM64,Matrix!$A$1:$BJ$1,0)),""))</f>
        <v/>
      </c>
      <c r="AM64" s="130"/>
      <c r="AN64" s="131"/>
      <c r="AO64" s="133">
        <f>IF(OR(AP64="",AQ64=""),"",IFERROR(INDEX(Matrix!$A$2:$BJ$2,1,MATCH(AQ64&amp;AP64,Matrix!$A$1:$BJ$1,0)),""))</f>
        <v>18</v>
      </c>
      <c r="AP64" s="131">
        <v>2</v>
      </c>
      <c r="AQ64" s="77" t="s">
        <v>89</v>
      </c>
      <c r="AR64" s="133">
        <f>IF(OR(AS64="",AT64=""),"",IFERROR(INDEX(Matrix!$A$2:$BJ$2,1,MATCH(AT64&amp;AS64,Matrix!$A$1:$BJ$1,0)),""))</f>
        <v>28</v>
      </c>
      <c r="AS64" s="131">
        <v>1</v>
      </c>
      <c r="AT64" s="77" t="s">
        <v>106</v>
      </c>
      <c r="AU64" s="129" t="str">
        <f>IF(OR(AV64="",AW64=""),"",IFERROR(INDEX(Matrix!$A$2:$BJ$2,1,MATCH(AW64&amp;AV64,Matrix!$A$1:$BJ$1,0)),""))</f>
        <v/>
      </c>
      <c r="AV64" s="131"/>
      <c r="AW64" s="131"/>
      <c r="AX64" s="129" t="str">
        <f>IF(OR(AY64="",AZ64=""),"",IFERROR(INDEX(Matrix!$A$2:$BJ$2,1,MATCH(AZ64&amp;AY64,Matrix!$A$1:$BJ$1,0)),""))</f>
        <v/>
      </c>
      <c r="AY64" s="26"/>
      <c r="AZ64" s="26"/>
      <c r="BA64" s="135">
        <f t="shared" si="6"/>
        <v>46</v>
      </c>
      <c r="BB64" s="57">
        <f t="array" ref="BB64">SUM(IFERROR(LARGE((B64,E64,H64,K64,N64,Q64,T64,W64,Z64,AC64,AF64,AI64,AL64,AO64,AR64,AU64,AX64),{1,2,3}),0))</f>
        <v>46</v>
      </c>
      <c r="BC64" s="61">
        <f t="shared" si="7"/>
        <v>46</v>
      </c>
      <c r="BD64" s="99"/>
      <c r="BE64" s="94"/>
    </row>
    <row r="65" spans="1:57" ht="15" customHeight="1" x14ac:dyDescent="0.25">
      <c r="A65" s="166" t="s">
        <v>159</v>
      </c>
      <c r="B65" s="26" t="str">
        <f>IF(OR(C65="",D65=""),"",IFERROR(INDEX(Matrix!$A$2:$BJ$2,1,MATCH(D65&amp;C65,Matrix!$A$1:$BJ$1,0)),""))</f>
        <v/>
      </c>
      <c r="C65" s="26"/>
      <c r="D65" s="34"/>
      <c r="E65" s="30" t="str">
        <f>IF(OR(F65="",G65=""),"",IFERROR(INDEX(Matrix!$A$2:$BJ$2,1,MATCH(G65&amp;F65,Matrix!$A$1:$BJ$1,0)),""))</f>
        <v/>
      </c>
      <c r="F65" s="31"/>
      <c r="G65" s="34"/>
      <c r="H65" s="129">
        <f>IF(OR(I65="",J65=""),"",IFERROR(INDEX(Matrix!$A$2:$BJ$2,1,MATCH(J65&amp;I65,Matrix!$A$1:$BJ$1,0)),""))</f>
        <v>11</v>
      </c>
      <c r="I65" s="130">
        <v>7</v>
      </c>
      <c r="J65" s="78" t="s">
        <v>89</v>
      </c>
      <c r="K65" s="30" t="str">
        <f>IF(OR(L65="",M65=""),"",IFERROR(INDEX(Matrix!$A$2:$BJ$2,1,MATCH(M65&amp;L65,Matrix!$A$1:$BJ$1,0)),""))</f>
        <v/>
      </c>
      <c r="L65" s="26"/>
      <c r="M65" s="26"/>
      <c r="N65" s="26" t="str">
        <f>IF(OR(O65="",P65=""),"",IFERROR(INDEX(Matrix!$A$2:$BJ$2,1,MATCH(P65&amp;O65,Matrix!$A$1:$BJ$1,0)),""))</f>
        <v/>
      </c>
      <c r="O65" s="130"/>
      <c r="P65" s="131"/>
      <c r="Q65" s="129" t="str">
        <f>IF(OR(R65="",S65=""),"",IFERROR(INDEX(Matrix!$A$2:$BJ$2,1,MATCH(S65&amp;R65,Matrix!$A$1:$BJ$1,0)),""))</f>
        <v/>
      </c>
      <c r="R65" s="130"/>
      <c r="S65" s="131"/>
      <c r="T65" s="129" t="str">
        <f>IF(OR(U65="",V65=""),"",IFERROR(INDEX(Matrix!$A$2:$BJ$2,1,MATCH(V65&amp;U65,Matrix!$A$1:$BJ$1,0)),""))</f>
        <v/>
      </c>
      <c r="U65" s="130"/>
      <c r="V65" s="138"/>
      <c r="W65" s="129" t="str">
        <f>IF(OR(X65="",Y65=""),"",IFERROR(INDEX(Matrix!$A$2:$BJ$2,1,MATCH(Y65&amp;X65,Matrix!$A$1:$BJ$1,0)),""))</f>
        <v/>
      </c>
      <c r="X65" s="130"/>
      <c r="Y65" s="139"/>
      <c r="Z65" s="129">
        <f>IF(OR(AA65="",AB65=""),"",IFERROR(INDEX(Matrix!$A$2:$BJ$2,1,MATCH(AB65&amp;AA65,Matrix!$A$1:$BJ$1,0)),""))</f>
        <v>19</v>
      </c>
      <c r="AA65" s="130">
        <v>7</v>
      </c>
      <c r="AB65" s="77" t="s">
        <v>106</v>
      </c>
      <c r="AC65" s="129" t="str">
        <f>IF(OR(AD65="",AE65=""),"",IFERROR(INDEX(Matrix!$A$2:$BJ$2,1,MATCH(AE65&amp;AD65,Matrix!$A$1:$BJ$1,0)),""))</f>
        <v/>
      </c>
      <c r="AD65" s="130"/>
      <c r="AE65" s="131"/>
      <c r="AF65" s="129" t="str">
        <f>IF(OR(AG65="",AH65=""),"",IFERROR(INDEX(Matrix!$A$2:$BJ$2,1,MATCH(AH65&amp;AG65,Matrix!$A$1:$BJ$1,0)),""))</f>
        <v/>
      </c>
      <c r="AG65" s="130"/>
      <c r="AH65" s="131"/>
      <c r="AI65" s="129" t="str">
        <f>IF(OR(AJ65="",AK65=""),"",IFERROR(INDEX(Matrix!$A$2:$BJ$2,1,MATCH(AK65&amp;AJ65,Matrix!$A$1:$BJ$1,0)),""))</f>
        <v/>
      </c>
      <c r="AJ65" s="130"/>
      <c r="AK65" s="131"/>
      <c r="AL65" s="129" t="str">
        <f>IF(OR(AM65="",AN65=""),"",IFERROR(INDEX(Matrix!$A$2:$BJ$2,1,MATCH(AN65&amp;AM65,Matrix!$A$1:$BJ$1,0)),""))</f>
        <v/>
      </c>
      <c r="AM65" s="130"/>
      <c r="AN65" s="131"/>
      <c r="AO65" s="133">
        <f>IF(OR(AP65="",AQ65=""),"",IFERROR(INDEX(Matrix!$A$2:$BJ$2,1,MATCH(AQ65&amp;AP65,Matrix!$A$1:$BJ$1,0)),""))</f>
        <v>30</v>
      </c>
      <c r="AP65" s="131">
        <v>4</v>
      </c>
      <c r="AQ65" s="77" t="s">
        <v>90</v>
      </c>
      <c r="AR65" s="133">
        <f>IF(OR(AS65="",AT65=""),"",IFERROR(INDEX(Matrix!$A$2:$BJ$2,1,MATCH(AT65&amp;AS65,Matrix!$A$1:$BJ$1,0)),""))</f>
        <v>18</v>
      </c>
      <c r="AS65" s="131">
        <v>2</v>
      </c>
      <c r="AT65" s="77" t="s">
        <v>89</v>
      </c>
      <c r="AU65" s="129" t="str">
        <f>IF(OR(AV65="",AW65=""),"",IFERROR(INDEX(Matrix!$A$2:$BJ$2,1,MATCH(AW65&amp;AV65,Matrix!$A$1:$BJ$1,0)),""))</f>
        <v/>
      </c>
      <c r="AV65" s="131"/>
      <c r="AW65" s="131"/>
      <c r="AX65" s="129" t="str">
        <f>IF(OR(AY65="",AZ65=""),"",IFERROR(INDEX(Matrix!$A$2:$BJ$2,1,MATCH(AZ65&amp;AY65,Matrix!$A$1:$BJ$1,0)),""))</f>
        <v/>
      </c>
      <c r="AY65" s="26"/>
      <c r="AZ65" s="26"/>
      <c r="BA65" s="135">
        <f t="shared" si="6"/>
        <v>78</v>
      </c>
      <c r="BB65" s="57">
        <f t="array" ref="BB65">SUM(IFERROR(LARGE((B65,E65,H65,K65,N65,Q65,T65,W65,Z65,AC65,AF65,AI65,AL65,AO65,AR65,AU65,AX65),{1,2,3}),0))</f>
        <v>67</v>
      </c>
      <c r="BC65" s="61">
        <f t="shared" si="7"/>
        <v>67</v>
      </c>
      <c r="BD65" s="99"/>
      <c r="BE65" s="94"/>
    </row>
    <row r="66" spans="1:57" ht="15" customHeight="1" x14ac:dyDescent="0.25">
      <c r="A66" s="166" t="s">
        <v>160</v>
      </c>
      <c r="B66" s="26" t="str">
        <f>IF(OR(C66="",D66=""),"",IFERROR(INDEX(Matrix!$A$2:$BJ$2,1,MATCH(D66&amp;C66,Matrix!$A$1:$BJ$1,0)),""))</f>
        <v/>
      </c>
      <c r="C66" s="26"/>
      <c r="D66" s="34"/>
      <c r="E66" s="30" t="str">
        <f>IF(OR(F66="",G66=""),"",IFERROR(INDEX(Matrix!$A$2:$BJ$2,1,MATCH(G66&amp;F66,Matrix!$A$1:$BJ$1,0)),""))</f>
        <v/>
      </c>
      <c r="F66" s="31"/>
      <c r="G66" s="34"/>
      <c r="H66" s="129" t="str">
        <f>IF(OR(I66="",J66=""),"",IFERROR(INDEX(Matrix!$A$2:$BJ$2,1,MATCH(J66&amp;I66,Matrix!$A$1:$BJ$1,0)),""))</f>
        <v/>
      </c>
      <c r="I66" s="130"/>
      <c r="J66" s="77"/>
      <c r="K66" s="26" t="str">
        <f>IF(OR(L66="",M66=""),"",IFERROR(INDEX(Matrix!$A$2:$BJ$2,1,MATCH(M66&amp;L66,Matrix!$A$1:$BJ$1,0)),""))</f>
        <v/>
      </c>
      <c r="L66" s="26"/>
      <c r="M66" s="26"/>
      <c r="N66" s="30" t="str">
        <f>IF(OR(O66="",P66=""),"",IFERROR(INDEX(Matrix!$A$2:$BJ$2,1,MATCH(P66&amp;O66,Matrix!$A$1:$BJ$1,0)),""))</f>
        <v/>
      </c>
      <c r="O66" s="130"/>
      <c r="P66" s="138"/>
      <c r="Q66" s="129" t="str">
        <f>IF(OR(R66="",S66=""),"",IFERROR(INDEX(Matrix!$A$2:$BJ$2,1,MATCH(S66&amp;R66,Matrix!$A$1:$BJ$1,0)),""))</f>
        <v/>
      </c>
      <c r="R66" s="130"/>
      <c r="S66" s="138"/>
      <c r="T66" s="129" t="str">
        <f>IF(OR(U66="",V66=""),"",IFERROR(INDEX(Matrix!$A$2:$BJ$2,1,MATCH(V66&amp;U66,Matrix!$A$1:$BJ$1,0)),""))</f>
        <v/>
      </c>
      <c r="U66" s="130"/>
      <c r="V66" s="138"/>
      <c r="W66" s="129" t="str">
        <f>IF(OR(X66="",Y66=""),"",IFERROR(INDEX(Matrix!$A$2:$BJ$2,1,MATCH(Y66&amp;X66,Matrix!$A$1:$BJ$1,0)),""))</f>
        <v/>
      </c>
      <c r="X66" s="130"/>
      <c r="Y66" s="131"/>
      <c r="Z66" s="129" t="str">
        <f>IF(OR(AA66="",AB66=""),"",IFERROR(INDEX(Matrix!$A$2:$BJ$2,1,MATCH(AB66&amp;AA66,Matrix!$A$1:$BJ$1,0)),""))</f>
        <v/>
      </c>
      <c r="AA66" s="130"/>
      <c r="AB66" s="139"/>
      <c r="AC66" s="129" t="str">
        <f>IF(OR(AD66="",AE66=""),"",IFERROR(INDEX(Matrix!$A$2:$BJ$2,1,MATCH(AE66&amp;AD66,Matrix!$A$1:$BJ$1,0)),""))</f>
        <v/>
      </c>
      <c r="AD66" s="130"/>
      <c r="AE66" s="131"/>
      <c r="AF66" s="129" t="str">
        <f>IF(OR(AG66="",AH66=""),"",IFERROR(INDEX(Matrix!$A$2:$BJ$2,1,MATCH(AH66&amp;AG66,Matrix!$A$1:$BJ$1,0)),""))</f>
        <v/>
      </c>
      <c r="AG66" s="130"/>
      <c r="AH66" s="131"/>
      <c r="AI66" s="129" t="str">
        <f>IF(OR(AJ66="",AK66=""),"",IFERROR(INDEX(Matrix!$A$2:$BJ$2,1,MATCH(AK66&amp;AJ66,Matrix!$A$1:$BJ$1,0)),""))</f>
        <v/>
      </c>
      <c r="AJ66" s="130"/>
      <c r="AK66" s="131"/>
      <c r="AL66" s="129" t="str">
        <f>IF(OR(AM66="",AN66=""),"",IFERROR(INDEX(Matrix!$A$2:$BJ$2,1,MATCH(AN66&amp;AM66,Matrix!$A$1:$BJ$1,0)),""))</f>
        <v/>
      </c>
      <c r="AM66" s="130"/>
      <c r="AN66" s="131"/>
      <c r="AO66" s="133">
        <f>IF(OR(AP66="",AQ66=""),"",IFERROR(INDEX(Matrix!$A$2:$BJ$2,1,MATCH(AQ66&amp;AP66,Matrix!$A$1:$BJ$1,0)),""))</f>
        <v>58</v>
      </c>
      <c r="AP66" s="131">
        <v>2</v>
      </c>
      <c r="AQ66" s="126" t="s">
        <v>85</v>
      </c>
      <c r="AR66" s="133">
        <f>IF(OR(AS66="",AT66=""),"",IFERROR(INDEX(Matrix!$A$2:$BJ$2,1,MATCH(AT66&amp;AS66,Matrix!$A$1:$BJ$1,0)),""))</f>
        <v>54</v>
      </c>
      <c r="AS66" s="131">
        <v>4</v>
      </c>
      <c r="AT66" s="126" t="s">
        <v>85</v>
      </c>
      <c r="AU66" s="129">
        <v>60</v>
      </c>
      <c r="AV66" s="131">
        <v>1</v>
      </c>
      <c r="AW66" s="101">
        <v>8</v>
      </c>
      <c r="AX66" s="129" t="str">
        <f>IF(OR(AY66="",AZ66=""),"",IFERROR(INDEX(Matrix!$A$2:$BJ$2,1,MATCH(AZ66&amp;AY66,Matrix!$A$1:$BJ$1,0)),""))</f>
        <v/>
      </c>
      <c r="AY66" s="26"/>
      <c r="AZ66" s="26"/>
      <c r="BA66" s="135">
        <f t="shared" si="6"/>
        <v>172</v>
      </c>
      <c r="BB66" s="57">
        <f t="array" ref="BB66">SUM(IFERROR(LARGE((B66,E66,H66,K66,N66,Q66,T66,W66,Z66,AC66,AF66,AI66,AL66,AO66,AR66,AU66,AX66),{1,2,3}),0))</f>
        <v>172</v>
      </c>
      <c r="BC66" s="61">
        <f t="shared" si="7"/>
        <v>172</v>
      </c>
      <c r="BD66" s="99"/>
      <c r="BE66" s="94"/>
    </row>
    <row r="67" spans="1:57" ht="15" customHeight="1" x14ac:dyDescent="0.25">
      <c r="A67" s="166" t="s">
        <v>161</v>
      </c>
      <c r="B67" s="30">
        <f>IF(OR(C67="",D67=""),"",IFERROR(INDEX(Matrix!$A$2:$BJ$2,1,MATCH(D67&amp;C67,Matrix!$A$1:$BJ$1,0)),""))</f>
        <v>33</v>
      </c>
      <c r="C67" s="26">
        <v>9</v>
      </c>
      <c r="D67" s="77" t="s">
        <v>86</v>
      </c>
      <c r="E67" s="30" t="str">
        <f>IF(OR(F67="",G67=""),"",IFERROR(INDEX(Matrix!$A$2:$BJ$2,1,MATCH(G67&amp;F67,Matrix!$A$1:$BJ$1,0)),""))</f>
        <v/>
      </c>
      <c r="F67" s="31"/>
      <c r="G67" s="34"/>
      <c r="H67" s="129" t="str">
        <f>IF(OR(I67="",J67=""),"",IFERROR(INDEX(Matrix!$A$2:$BJ$2,1,MATCH(J67&amp;I67,Matrix!$A$1:$BJ$1,0)),""))</f>
        <v/>
      </c>
      <c r="I67" s="130"/>
      <c r="J67" s="77"/>
      <c r="K67" s="26" t="str">
        <f>IF(OR(L67="",M67=""),"",IFERROR(INDEX(Matrix!$A$2:$BJ$2,1,MATCH(M67&amp;L67,Matrix!$A$1:$BJ$1,0)),""))</f>
        <v/>
      </c>
      <c r="L67" s="26"/>
      <c r="M67" s="26"/>
      <c r="N67" s="30" t="str">
        <f>IF(OR(O67="",P67=""),"",IFERROR(INDEX(Matrix!$A$2:$BJ$2,1,MATCH(P67&amp;O67,Matrix!$A$1:$BJ$1,0)),""))</f>
        <v/>
      </c>
      <c r="O67" s="130"/>
      <c r="P67" s="131"/>
      <c r="Q67" s="129" t="str">
        <f>IF(OR(R67="",S67=""),"",IFERROR(INDEX(Matrix!$A$2:$BJ$2,1,MATCH(S67&amp;R67,Matrix!$A$1:$BJ$1,0)),""))</f>
        <v/>
      </c>
      <c r="R67" s="130"/>
      <c r="S67" s="131"/>
      <c r="T67" s="129" t="str">
        <f>IF(OR(U67="",V67=""),"",IFERROR(INDEX(Matrix!$A$2:$BJ$2,1,MATCH(V67&amp;U67,Matrix!$A$1:$BJ$1,0)),""))</f>
        <v/>
      </c>
      <c r="U67" s="130"/>
      <c r="V67" s="131"/>
      <c r="W67" s="129" t="str">
        <f>IF(OR(X67="",Y67=""),"",IFERROR(INDEX(Matrix!$A$2:$BJ$2,1,MATCH(Y67&amp;X67,Matrix!$A$1:$BJ$1,0)),""))</f>
        <v/>
      </c>
      <c r="X67" s="130"/>
      <c r="Y67" s="131"/>
      <c r="Z67" s="129" t="str">
        <f>IF(OR(AA67="",AB67=""),"",IFERROR(INDEX(Matrix!$A$2:$BJ$2,1,MATCH(AB67&amp;AA67,Matrix!$A$1:$BJ$1,0)),""))</f>
        <v/>
      </c>
      <c r="AA67" s="130"/>
      <c r="AB67" s="138"/>
      <c r="AC67" s="129" t="str">
        <f>IF(OR(AD67="",AE67=""),"",IFERROR(INDEX(Matrix!$A$2:$BJ$2,1,MATCH(AE67&amp;AD67,Matrix!$A$1:$BJ$1,0)),""))</f>
        <v/>
      </c>
      <c r="AD67" s="130"/>
      <c r="AE67" s="131"/>
      <c r="AF67" s="129" t="str">
        <f>IF(OR(AG67="",AH67=""),"",IFERROR(INDEX(Matrix!$A$2:$BJ$2,1,MATCH(AH67&amp;AG67,Matrix!$A$1:$BJ$1,0)),""))</f>
        <v/>
      </c>
      <c r="AG67" s="130"/>
      <c r="AH67" s="131"/>
      <c r="AI67" s="129" t="str">
        <f>IF(OR(AJ67="",AK67=""),"",IFERROR(INDEX(Matrix!$A$2:$BJ$2,1,MATCH(AK67&amp;AJ67,Matrix!$A$1:$BJ$1,0)),""))</f>
        <v/>
      </c>
      <c r="AJ67" s="130"/>
      <c r="AK67" s="131"/>
      <c r="AL67" s="129">
        <f>IF(OR(AM67="",AN67=""),"",IFERROR(INDEX(Matrix!$A$2:$BJ$2,1,MATCH(AN67&amp;AM67,Matrix!$A$1:$BJ$1,0)),""))</f>
        <v>53</v>
      </c>
      <c r="AM67" s="130">
        <v>5</v>
      </c>
      <c r="AN67" s="126" t="s">
        <v>85</v>
      </c>
      <c r="AO67" s="133">
        <f>IF(OR(AP67="",AQ67=""),"",IFERROR(INDEX(Matrix!$A$2:$BJ$2,1,MATCH(AQ67&amp;AP67,Matrix!$A$1:$BJ$1,0)),""))</f>
        <v>16</v>
      </c>
      <c r="AP67" s="131">
        <v>3</v>
      </c>
      <c r="AQ67" s="77" t="s">
        <v>89</v>
      </c>
      <c r="AR67" s="133">
        <f>IF(OR(AS67="",AT67=""),"",IFERROR(INDEX(Matrix!$A$2:$BJ$2,1,MATCH(AT67&amp;AS67,Matrix!$A$1:$BJ$1,0)),""))</f>
        <v>10</v>
      </c>
      <c r="AS67" s="131">
        <v>8</v>
      </c>
      <c r="AT67" s="77" t="s">
        <v>89</v>
      </c>
      <c r="AU67" s="129" t="str">
        <f>IF(OR(AV67="",AW67=""),"",IFERROR(INDEX(Matrix!$A$2:$BJ$2,1,MATCH(AW67&amp;AV67,Matrix!$A$1:$BJ$1,0)),""))</f>
        <v/>
      </c>
      <c r="AV67" s="131"/>
      <c r="AW67" s="131"/>
      <c r="AX67" s="129" t="str">
        <f>IF(OR(AY67="",AZ67=""),"",IFERROR(INDEX(Matrix!$A$2:$BJ$2,1,MATCH(AZ67&amp;AY67,Matrix!$A$1:$BJ$1,0)),""))</f>
        <v/>
      </c>
      <c r="AY67" s="26"/>
      <c r="AZ67" s="26"/>
      <c r="BA67" s="135">
        <f t="shared" si="6"/>
        <v>112</v>
      </c>
      <c r="BB67" s="57">
        <f t="array" ref="BB67">SUM(IFERROR(LARGE((B67,E67,H67,K67,N67,Q67,T67,W67,Z67,AC67,AF67,AI67,AL67,AO67,AR67,AU67,AX67),{1,2,3}),0))</f>
        <v>102</v>
      </c>
      <c r="BC67" s="61">
        <f t="shared" si="7"/>
        <v>102</v>
      </c>
      <c r="BD67" s="99"/>
      <c r="BE67" s="94"/>
    </row>
    <row r="68" spans="1:57" ht="15" customHeight="1" x14ac:dyDescent="0.25">
      <c r="A68" s="166" t="s">
        <v>162</v>
      </c>
      <c r="B68" s="30" t="str">
        <f>IF(OR(C68="",D68=""),"",IFERROR(INDEX(Matrix!$A$2:$BJ$2,1,MATCH(D68&amp;C68,Matrix!$A$1:$BJ$1,0)),""))</f>
        <v/>
      </c>
      <c r="C68" s="26"/>
      <c r="D68" s="26"/>
      <c r="E68" s="30" t="str">
        <f>IF(OR(F68="",G68=""),"",IFERROR(INDEX(Matrix!$A$2:$BJ$2,1,MATCH(G68&amp;F68,Matrix!$A$1:$BJ$1,0)),""))</f>
        <v/>
      </c>
      <c r="F68" s="31"/>
      <c r="G68" s="34"/>
      <c r="H68" s="129">
        <f>IF(OR(I68="",J68=""),"",IFERROR(INDEX(Matrix!$A$2:$BJ$2,1,MATCH(J68&amp;I68,Matrix!$A$1:$BJ$1,0)),""))</f>
        <v>10</v>
      </c>
      <c r="I68" s="130">
        <v>8</v>
      </c>
      <c r="J68" s="78" t="s">
        <v>89</v>
      </c>
      <c r="K68" s="26" t="str">
        <f>IF(OR(L68="",M68=""),"",IFERROR(INDEX(Matrix!$A$2:$BJ$2,1,MATCH(M68&amp;L68,Matrix!$A$1:$BJ$1,0)),""))</f>
        <v/>
      </c>
      <c r="L68" s="26"/>
      <c r="M68" s="26"/>
      <c r="N68" s="30" t="str">
        <f>IF(OR(O68="",P68=""),"",IFERROR(INDEX(Matrix!$A$2:$BJ$2,1,MATCH(P68&amp;O68,Matrix!$A$1:$BJ$1,0)),""))</f>
        <v/>
      </c>
      <c r="O68" s="130"/>
      <c r="P68" s="131"/>
      <c r="Q68" s="129" t="str">
        <f>IF(OR(R68="",S68=""),"",IFERROR(INDEX(Matrix!$A$2:$BJ$2,1,MATCH(S68&amp;R68,Matrix!$A$1:$BJ$1,0)),""))</f>
        <v/>
      </c>
      <c r="R68" s="130"/>
      <c r="S68" s="131"/>
      <c r="T68" s="129" t="str">
        <f>IF(OR(U68="",V68=""),"",IFERROR(INDEX(Matrix!$A$2:$BJ$2,1,MATCH(V68&amp;U68,Matrix!$A$1:$BJ$1,0)),""))</f>
        <v/>
      </c>
      <c r="U68" s="130"/>
      <c r="V68" s="131"/>
      <c r="W68" s="129" t="str">
        <f>IF(OR(X68="",Y68=""),"",IFERROR(INDEX(Matrix!$A$2:$BJ$2,1,MATCH(Y68&amp;X68,Matrix!$A$1:$BJ$1,0)),""))</f>
        <v/>
      </c>
      <c r="X68" s="130"/>
      <c r="Y68" s="138"/>
      <c r="Z68" s="129" t="str">
        <f>IF(OR(AA68="",AB68=""),"",IFERROR(INDEX(Matrix!$A$2:$BJ$2,1,MATCH(AB68&amp;AA68,Matrix!$A$1:$BJ$1,0)),""))</f>
        <v/>
      </c>
      <c r="AA68" s="130"/>
      <c r="AB68" s="138"/>
      <c r="AC68" s="129" t="str">
        <f>IF(OR(AD68="",AE68=""),"",IFERROR(INDEX(Matrix!$A$2:$BJ$2,1,MATCH(AE68&amp;AD68,Matrix!$A$1:$BJ$1,0)),""))</f>
        <v/>
      </c>
      <c r="AD68" s="130"/>
      <c r="AE68" s="131"/>
      <c r="AF68" s="129" t="str">
        <f>IF(OR(AG68="",AH68=""),"",IFERROR(INDEX(Matrix!$A$2:$BJ$2,1,MATCH(AH68&amp;AG68,Matrix!$A$1:$BJ$1,0)),""))</f>
        <v/>
      </c>
      <c r="AG68" s="130"/>
      <c r="AH68" s="131"/>
      <c r="AI68" s="129" t="str">
        <f>IF(OR(AJ68="",AK68=""),"",IFERROR(INDEX(Matrix!$A$2:$BJ$2,1,MATCH(AK68&amp;AJ68,Matrix!$A$1:$BJ$1,0)),""))</f>
        <v/>
      </c>
      <c r="AJ68" s="130"/>
      <c r="AK68" s="131"/>
      <c r="AL68" s="129" t="str">
        <f>IF(OR(AM68="",AN68=""),"",IFERROR(INDEX(Matrix!$A$2:$BJ$2,1,MATCH(AN68&amp;AM68,Matrix!$A$1:$BJ$1,0)),""))</f>
        <v/>
      </c>
      <c r="AM68" s="130"/>
      <c r="AN68" s="131"/>
      <c r="AO68" s="133" t="str">
        <f>IF(OR(AP68="",AQ68=""),"",IFERROR(INDEX(Matrix!$A$2:$BJ$2,1,MATCH(AQ68&amp;AP68,Matrix!$A$1:$BJ$1,0)),""))</f>
        <v/>
      </c>
      <c r="AP68" s="131"/>
      <c r="AQ68" s="77"/>
      <c r="AR68" s="133">
        <f>IF(OR(AS68="",AT68=""),"",IFERROR(INDEX(Matrix!$A$2:$BJ$2,1,MATCH(AT68&amp;AS68,Matrix!$A$1:$BJ$1,0)),""))</f>
        <v>14</v>
      </c>
      <c r="AS68" s="131">
        <v>4</v>
      </c>
      <c r="AT68" s="77" t="s">
        <v>89</v>
      </c>
      <c r="AU68" s="129" t="str">
        <f>IF(OR(AV68="",AW68=""),"",IFERROR(INDEX(Matrix!$A$2:$BJ$2,1,MATCH(AW68&amp;AV68,Matrix!$A$1:$BJ$1,0)),""))</f>
        <v/>
      </c>
      <c r="AV68" s="131"/>
      <c r="AW68" s="131"/>
      <c r="AX68" s="129" t="str">
        <f>IF(OR(AY68="",AZ68=""),"",IFERROR(INDEX(Matrix!$A$2:$BJ$2,1,MATCH(AZ68&amp;AY68,Matrix!$A$1:$BJ$1,0)),""))</f>
        <v/>
      </c>
      <c r="AY68" s="26"/>
      <c r="AZ68" s="26"/>
      <c r="BA68" s="135">
        <f t="shared" si="6"/>
        <v>24</v>
      </c>
      <c r="BB68" s="57">
        <f t="array" ref="BB68">SUM(IFERROR(LARGE((B68,E68,H68,K68,N68,Q68,T68,W68,Z68,AC68,AF68,AI68,AL68,AO68,AR68,AU68,AX68),{1,2,3}),0))</f>
        <v>24</v>
      </c>
      <c r="BC68" s="61">
        <f t="shared" si="7"/>
        <v>24</v>
      </c>
      <c r="BD68" s="99" t="s">
        <v>278</v>
      </c>
      <c r="BE68" s="94" t="s">
        <v>99</v>
      </c>
    </row>
    <row r="69" spans="1:57" ht="15" customHeight="1" x14ac:dyDescent="0.25">
      <c r="A69" s="166" t="s">
        <v>163</v>
      </c>
      <c r="B69" s="26" t="str">
        <f>IF(OR(C69="",D69=""),"",IFERROR(INDEX(Matrix!$A$2:$BJ$2,1,MATCH(D69&amp;C69,Matrix!$A$1:$BJ$1,0)),""))</f>
        <v/>
      </c>
      <c r="C69" s="26"/>
      <c r="D69" s="34"/>
      <c r="E69" s="30" t="str">
        <f>IF(OR(F69="",G69=""),"",IFERROR(INDEX(Matrix!$A$2:$BJ$2,1,MATCH(G69&amp;F69,Matrix!$A$1:$BJ$1,0)),""))</f>
        <v/>
      </c>
      <c r="F69" s="31"/>
      <c r="G69" s="26"/>
      <c r="H69" s="129" t="str">
        <f>IF(OR(I69="",J69=""),"",IFERROR(INDEX(Matrix!$A$2:$BJ$2,1,MATCH(J69&amp;I69,Matrix!$A$1:$BJ$1,0)),""))</f>
        <v/>
      </c>
      <c r="I69" s="130"/>
      <c r="J69" s="77"/>
      <c r="K69" s="26" t="str">
        <f>IF(OR(L69="",M69=""),"",IFERROR(INDEX(Matrix!$A$2:$BJ$2,1,MATCH(M69&amp;L69,Matrix!$A$1:$BJ$1,0)),""))</f>
        <v/>
      </c>
      <c r="L69" s="26"/>
      <c r="M69" s="26"/>
      <c r="N69" s="30" t="str">
        <f>IF(OR(O69="",P69=""),"",IFERROR(INDEX(Matrix!$A$2:$BJ$2,1,MATCH(P69&amp;O69,Matrix!$A$1:$BJ$1,0)),""))</f>
        <v/>
      </c>
      <c r="O69" s="130"/>
      <c r="P69" s="131"/>
      <c r="Q69" s="129" t="str">
        <f>IF(OR(R69="",S69=""),"",IFERROR(INDEX(Matrix!$A$2:$BJ$2,1,MATCH(S69&amp;R69,Matrix!$A$1:$BJ$1,0)),""))</f>
        <v/>
      </c>
      <c r="R69" s="130"/>
      <c r="S69" s="131"/>
      <c r="T69" s="129" t="str">
        <f>IF(OR(U69="",V69=""),"",IFERROR(INDEX(Matrix!$A$2:$BJ$2,1,MATCH(V69&amp;U69,Matrix!$A$1:$BJ$1,0)),""))</f>
        <v/>
      </c>
      <c r="U69" s="130"/>
      <c r="V69" s="138"/>
      <c r="W69" s="129" t="str">
        <f>IF(OR(X69="",Y69=""),"",IFERROR(INDEX(Matrix!$A$2:$BJ$2,1,MATCH(Y69&amp;X69,Matrix!$A$1:$BJ$1,0)),""))</f>
        <v/>
      </c>
      <c r="X69" s="130"/>
      <c r="Y69" s="138"/>
      <c r="Z69" s="129">
        <v>4</v>
      </c>
      <c r="AA69" s="130">
        <v>1</v>
      </c>
      <c r="AB69" s="78" t="s">
        <v>111</v>
      </c>
      <c r="AC69" s="129" t="str">
        <f>IF(OR(AD69="",AE69=""),"",IFERROR(INDEX(Matrix!$A$2:$BJ$2,1,MATCH(AE69&amp;AD69,Matrix!$A$1:$BJ$1,0)),""))</f>
        <v/>
      </c>
      <c r="AD69" s="130"/>
      <c r="AE69" s="131"/>
      <c r="AF69" s="129" t="str">
        <f>IF(OR(AG69="",AH69=""),"",IFERROR(INDEX(Matrix!$A$2:$BJ$2,1,MATCH(AH69&amp;AG69,Matrix!$A$1:$BJ$1,0)),""))</f>
        <v/>
      </c>
      <c r="AG69" s="130"/>
      <c r="AH69" s="131"/>
      <c r="AI69" s="129" t="str">
        <f>IF(OR(AJ69="",AK69=""),"",IFERROR(INDEX(Matrix!$A$2:$BJ$2,1,MATCH(AK69&amp;AJ69,Matrix!$A$1:$BJ$1,0)),""))</f>
        <v/>
      </c>
      <c r="AJ69" s="130"/>
      <c r="AK69" s="131"/>
      <c r="AL69" s="129">
        <f>IF(OR(AM69="",AN69=""),"",IFERROR(INDEX(Matrix!$A$2:$BJ$2,1,MATCH(AN69&amp;AM69,Matrix!$A$1:$BJ$1,0)),""))</f>
        <v>36</v>
      </c>
      <c r="AM69" s="130">
        <v>1</v>
      </c>
      <c r="AN69" s="187" t="s">
        <v>90</v>
      </c>
      <c r="AO69" s="133" t="str">
        <f>IF(OR(AP69="",AQ69=""),"",IFERROR(INDEX(Matrix!$A$2:$BJ$2,1,MATCH(AQ69&amp;AP69,Matrix!$A$1:$BJ$1,0)),""))</f>
        <v/>
      </c>
      <c r="AP69" s="131"/>
      <c r="AQ69" s="77"/>
      <c r="AR69" s="133" t="str">
        <f>IF(OR(AS69="",AT69=""),"",IFERROR(INDEX(Matrix!$A$2:$BJ$2,1,MATCH(AT69&amp;AS69,Matrix!$A$1:$BJ$1,0)),""))</f>
        <v/>
      </c>
      <c r="AS69" s="131"/>
      <c r="AT69" s="77" t="s">
        <v>90</v>
      </c>
      <c r="AU69" s="129" t="str">
        <f>IF(OR(AV69="",AW69=""),"",IFERROR(INDEX(Matrix!$A$2:$BJ$2,1,MATCH(AW69&amp;AV69,Matrix!$A$1:$BJ$1,0)),""))</f>
        <v/>
      </c>
      <c r="AV69" s="131"/>
      <c r="AW69" s="131"/>
      <c r="AX69" s="129" t="str">
        <f>IF(OR(AY69="",AZ69=""),"",IFERROR(INDEX(Matrix!$A$2:$BJ$2,1,MATCH(AZ69&amp;AY69,Matrix!$A$1:$BJ$1,0)),""))</f>
        <v/>
      </c>
      <c r="AY69" s="26"/>
      <c r="AZ69" s="26"/>
      <c r="BA69" s="135">
        <f t="shared" si="6"/>
        <v>40</v>
      </c>
      <c r="BB69" s="57">
        <f t="array" ref="BB69">SUM(IFERROR(LARGE((B69,E69,H69,K69,N69,Q69,T69,W69,Z69,AC69,AF69,AI69,AL69,AO69,AR69,AU69,AX69),{1,2,3}),0))</f>
        <v>40</v>
      </c>
      <c r="BC69" s="61">
        <f t="shared" si="7"/>
        <v>40</v>
      </c>
      <c r="BD69" s="99"/>
      <c r="BE69" s="94"/>
    </row>
    <row r="70" spans="1:57" ht="15" customHeight="1" x14ac:dyDescent="0.25">
      <c r="A70" s="166" t="s">
        <v>164</v>
      </c>
      <c r="B70" s="26" t="str">
        <f>IF(OR(C70="",D70=""),"",IFERROR(INDEX(Matrix!$A$2:$BJ$2,1,MATCH(D70&amp;C70,Matrix!$A$1:$BJ$1,0)),""))</f>
        <v/>
      </c>
      <c r="C70" s="26"/>
      <c r="D70" s="34"/>
      <c r="E70" s="30" t="str">
        <f>IF(OR(F70="",G70=""),"",IFERROR(INDEX(Matrix!$A$2:$BJ$2,1,MATCH(G70&amp;F70,Matrix!$A$1:$BJ$1,0)),""))</f>
        <v/>
      </c>
      <c r="F70" s="31"/>
      <c r="G70" s="34"/>
      <c r="H70" s="129">
        <f>IF(OR(I70="",J70=""),"",IFERROR(INDEX(Matrix!$A$2:$BJ$2,1,MATCH(J70&amp;I70,Matrix!$A$1:$BJ$1,0)),""))</f>
        <v>30</v>
      </c>
      <c r="I70" s="130">
        <v>4</v>
      </c>
      <c r="J70" s="77" t="s">
        <v>90</v>
      </c>
      <c r="K70" s="26" t="str">
        <f>IF(OR(L70="",M70=""),"",IFERROR(INDEX(Matrix!$A$2:$BJ$2,1,MATCH(M70&amp;L70,Matrix!$A$1:$BJ$1,0)),""))</f>
        <v/>
      </c>
      <c r="L70" s="26"/>
      <c r="M70" s="26"/>
      <c r="N70" s="30" t="str">
        <f>IF(OR(O70="",P70=""),"",IFERROR(INDEX(Matrix!$A$2:$BJ$2,1,MATCH(P70&amp;O70,Matrix!$A$1:$BJ$1,0)),""))</f>
        <v/>
      </c>
      <c r="O70" s="130"/>
      <c r="P70" s="138"/>
      <c r="Q70" s="129" t="str">
        <f>IF(OR(R70="",S70=""),"",IFERROR(INDEX(Matrix!$A$2:$BJ$2,1,MATCH(S70&amp;R70,Matrix!$A$1:$BJ$1,0)),""))</f>
        <v/>
      </c>
      <c r="R70" s="130"/>
      <c r="S70" s="138"/>
      <c r="T70" s="129" t="str">
        <f>IF(OR(U70="",V70=""),"",IFERROR(INDEX(Matrix!$A$2:$BJ$2,1,MATCH(V70&amp;U70,Matrix!$A$1:$BJ$1,0)),""))</f>
        <v/>
      </c>
      <c r="U70" s="130"/>
      <c r="V70" s="131"/>
      <c r="W70" s="129" t="str">
        <f>IF(OR(X70="",Y70=""),"",IFERROR(INDEX(Matrix!$A$2:$BJ$2,1,MATCH(Y70&amp;X70,Matrix!$A$1:$BJ$1,0)),""))</f>
        <v/>
      </c>
      <c r="X70" s="130"/>
      <c r="Y70" s="138"/>
      <c r="Z70" s="129">
        <v>4</v>
      </c>
      <c r="AA70" s="130">
        <v>3</v>
      </c>
      <c r="AB70" s="77" t="s">
        <v>111</v>
      </c>
      <c r="AC70" s="129" t="str">
        <f>IF(OR(AD70="",AE70=""),"",IFERROR(INDEX(Matrix!$A$2:$BJ$2,1,MATCH(AE70&amp;AD70,Matrix!$A$1:$BJ$1,0)),""))</f>
        <v/>
      </c>
      <c r="AD70" s="130"/>
      <c r="AE70" s="131"/>
      <c r="AF70" s="129" t="str">
        <f>IF(OR(AG70="",AH70=""),"",IFERROR(INDEX(Matrix!$A$2:$BJ$2,1,MATCH(AH70&amp;AG70,Matrix!$A$1:$BJ$1,0)),""))</f>
        <v/>
      </c>
      <c r="AG70" s="130"/>
      <c r="AH70" s="131"/>
      <c r="AI70" s="129" t="str">
        <f>IF(OR(AJ70="",AK70=""),"",IFERROR(INDEX(Matrix!$A$2:$BJ$2,1,MATCH(AK70&amp;AJ70,Matrix!$A$1:$BJ$1,0)),""))</f>
        <v/>
      </c>
      <c r="AJ70" s="130"/>
      <c r="AK70" s="131"/>
      <c r="AL70" s="129" t="str">
        <f>IF(OR(AM70="",AN70=""),"",IFERROR(INDEX(Matrix!$A$2:$BJ$2,1,MATCH(AN70&amp;AM70,Matrix!$A$1:$BJ$1,0)),""))</f>
        <v/>
      </c>
      <c r="AM70" s="130"/>
      <c r="AN70" s="131"/>
      <c r="AO70" s="133">
        <f>IF(OR(AP70="",AQ70=""),"",IFERROR(INDEX(Matrix!$A$2:$BJ$2,1,MATCH(AQ70&amp;AP70,Matrix!$A$1:$BJ$1,0)),""))</f>
        <v>34</v>
      </c>
      <c r="AP70" s="131">
        <v>8</v>
      </c>
      <c r="AQ70" s="77" t="s">
        <v>86</v>
      </c>
      <c r="AR70" s="133">
        <f>IF(OR(AS70="",AT70=""),"",IFERROR(INDEX(Matrix!$A$2:$BJ$2,1,MATCH(AT70&amp;AS70,Matrix!$A$1:$BJ$1,0)),""))</f>
        <v>40</v>
      </c>
      <c r="AS70" s="131">
        <v>3</v>
      </c>
      <c r="AT70" s="77" t="s">
        <v>86</v>
      </c>
      <c r="AU70" s="129" t="str">
        <f>IF(OR(AV70="",AW70=""),"",IFERROR(INDEX(Matrix!$A$2:$BJ$2,1,MATCH(AW70&amp;AV70,Matrix!$A$1:$BJ$1,0)),""))</f>
        <v/>
      </c>
      <c r="AV70" s="131"/>
      <c r="AW70" s="131"/>
      <c r="AX70" s="129" t="str">
        <f>IF(OR(AY70="",AZ70=""),"",IFERROR(INDEX(Matrix!$A$2:$BJ$2,1,MATCH(AZ70&amp;AY70,Matrix!$A$1:$BJ$1,0)),""))</f>
        <v/>
      </c>
      <c r="AY70" s="26"/>
      <c r="AZ70" s="26"/>
      <c r="BA70" s="135">
        <f t="shared" si="6"/>
        <v>108</v>
      </c>
      <c r="BB70" s="57">
        <f t="array" ref="BB70">SUM(IFERROR(LARGE((B70,E70,H70,K70,N70,Q70,T70,W70,Z70,AC70,AF70,AI70,AL70,AO70,AR70,AU70,AX70),{1,2,3}),0))</f>
        <v>104</v>
      </c>
      <c r="BC70" s="61">
        <f t="shared" si="7"/>
        <v>104</v>
      </c>
      <c r="BD70" s="99"/>
      <c r="BE70" s="94"/>
    </row>
    <row r="71" spans="1:57" ht="15" customHeight="1" x14ac:dyDescent="0.25">
      <c r="A71" s="166" t="s">
        <v>165</v>
      </c>
      <c r="B71" s="26" t="str">
        <f>IF(OR(C71="",D71=""),"",IFERROR(INDEX(Matrix!$A$2:$BJ$2,1,MATCH(D71&amp;C71,Matrix!$A$1:$BJ$1,0)),""))</f>
        <v/>
      </c>
      <c r="C71" s="26"/>
      <c r="D71" s="26"/>
      <c r="E71" s="30" t="str">
        <f>IF(OR(F71="",G71=""),"",IFERROR(INDEX(Matrix!$A$2:$BJ$2,1,MATCH(G71&amp;F71,Matrix!$A$1:$BJ$1,0)),""))</f>
        <v/>
      </c>
      <c r="F71" s="31"/>
      <c r="G71" s="26"/>
      <c r="H71" s="129" t="str">
        <f>IF(OR(I71="",J71=""),"",IFERROR(INDEX(Matrix!$A$2:$BJ$2,1,MATCH(J71&amp;I71,Matrix!$A$1:$BJ$1,0)),""))</f>
        <v/>
      </c>
      <c r="I71" s="130"/>
      <c r="J71" s="77"/>
      <c r="K71" s="26" t="str">
        <f>IF(OR(L71="",M71=""),"",IFERROR(INDEX(Matrix!$A$2:$BJ$2,1,MATCH(M71&amp;L71,Matrix!$A$1:$BJ$1,0)),""))</f>
        <v/>
      </c>
      <c r="L71" s="26"/>
      <c r="M71" s="26"/>
      <c r="N71" s="30" t="str">
        <f>IF(OR(O71="",P71=""),"",IFERROR(INDEX(Matrix!$A$2:$BJ$2,1,MATCH(P71&amp;O71,Matrix!$A$1:$BJ$1,0)),""))</f>
        <v/>
      </c>
      <c r="O71" s="130"/>
      <c r="P71" s="131"/>
      <c r="Q71" s="129" t="str">
        <f>IF(OR(R71="",S71=""),"",IFERROR(INDEX(Matrix!$A$2:$BJ$2,1,MATCH(S71&amp;R71,Matrix!$A$1:$BJ$1,0)),""))</f>
        <v/>
      </c>
      <c r="R71" s="130"/>
      <c r="S71" s="131"/>
      <c r="T71" s="129" t="str">
        <f>IF(OR(U71="",V71=""),"",IFERROR(INDEX(Matrix!$A$2:$BJ$2,1,MATCH(V71&amp;U71,Matrix!$A$1:$BJ$1,0)),""))</f>
        <v/>
      </c>
      <c r="U71" s="130"/>
      <c r="V71" s="138"/>
      <c r="W71" s="129" t="str">
        <f>IF(OR(X71="",Y71=""),"",IFERROR(INDEX(Matrix!$A$2:$BJ$2,1,MATCH(Y71&amp;X71,Matrix!$A$1:$BJ$1,0)),""))</f>
        <v/>
      </c>
      <c r="X71" s="130"/>
      <c r="Y71" s="138"/>
      <c r="Z71" s="129">
        <f>IF(OR(AA71="",AB71=""),"",IFERROR(INDEX(Matrix!$A$2:$BJ$2,1,MATCH(AB71&amp;AA71,Matrix!$A$1:$BJ$1,0)),""))</f>
        <v>29</v>
      </c>
      <c r="AA71" s="130">
        <v>5</v>
      </c>
      <c r="AB71" s="77" t="s">
        <v>90</v>
      </c>
      <c r="AC71" s="129" t="str">
        <f>IF(OR(AD71="",AE71=""),"",IFERROR(INDEX(Matrix!$A$2:$BJ$2,1,MATCH(AE71&amp;AD71,Matrix!$A$1:$BJ$1,0)),""))</f>
        <v/>
      </c>
      <c r="AD71" s="130"/>
      <c r="AE71" s="131"/>
      <c r="AF71" s="129" t="str">
        <f>IF(OR(AG71="",AH71=""),"",IFERROR(INDEX(Matrix!$A$2:$BJ$2,1,MATCH(AH71&amp;AG71,Matrix!$A$1:$BJ$1,0)),""))</f>
        <v/>
      </c>
      <c r="AG71" s="130"/>
      <c r="AH71" s="131"/>
      <c r="AI71" s="129" t="str">
        <f>IF(OR(AJ71="",AK71=""),"",IFERROR(INDEX(Matrix!$A$2:$BJ$2,1,MATCH(AK71&amp;AJ71,Matrix!$A$1:$BJ$1,0)),""))</f>
        <v/>
      </c>
      <c r="AJ71" s="130"/>
      <c r="AK71" s="131"/>
      <c r="AL71" s="129" t="str">
        <f>IF(OR(AM71="",AN71=""),"",IFERROR(INDEX(Matrix!$A$2:$BJ$2,1,MATCH(AN71&amp;AM71,Matrix!$A$1:$BJ$1,0)),""))</f>
        <v/>
      </c>
      <c r="AM71" s="130"/>
      <c r="AN71" s="131"/>
      <c r="AO71" s="133">
        <f>IF(OR(AP71="",AQ71=""),"",IFERROR(INDEX(Matrix!$A$2:$BJ$2,1,MATCH(AQ71&amp;AP71,Matrix!$A$1:$BJ$1,0)),""))</f>
        <v>27</v>
      </c>
      <c r="AP71" s="131">
        <v>7</v>
      </c>
      <c r="AQ71" s="77" t="s">
        <v>90</v>
      </c>
      <c r="AR71" s="133" t="str">
        <f>IF(OR(AS71="",AT71=""),"",IFERROR(INDEX(Matrix!$A$2:$BJ$2,1,MATCH(AT71&amp;AS71,Matrix!$A$1:$BJ$1,0)),""))</f>
        <v/>
      </c>
      <c r="AS71" s="131"/>
      <c r="AT71" s="77"/>
      <c r="AU71" s="129" t="str">
        <f>IF(OR(AV71="",AW71=""),"",IFERROR(INDEX(Matrix!$A$2:$BJ$2,1,MATCH(AW71&amp;AV71,Matrix!$A$1:$BJ$1,0)),""))</f>
        <v/>
      </c>
      <c r="AV71" s="131"/>
      <c r="AW71" s="131"/>
      <c r="AX71" s="129" t="str">
        <f>IF(OR(AY71="",AZ71=""),"",IFERROR(INDEX(Matrix!$A$2:$BJ$2,1,MATCH(AZ71&amp;AY71,Matrix!$A$1:$BJ$1,0)),""))</f>
        <v/>
      </c>
      <c r="AY71" s="26"/>
      <c r="AZ71" s="26"/>
      <c r="BA71" s="135">
        <f t="shared" si="6"/>
        <v>56</v>
      </c>
      <c r="BB71" s="57">
        <f t="array" ref="BB71">SUM(IFERROR(LARGE((B71,E71,H71,K71,N71,Q71,T71,W71,Z71,AC71,AF71,AI71,AL71,AO71,AR71,AU71,AX71),{1,2,3}),0))</f>
        <v>56</v>
      </c>
      <c r="BC71" s="61">
        <f t="shared" si="7"/>
        <v>56</v>
      </c>
      <c r="BD71" s="99"/>
      <c r="BE71" s="94"/>
    </row>
    <row r="72" spans="1:57" ht="15" customHeight="1" x14ac:dyDescent="0.25">
      <c r="A72" s="166" t="s">
        <v>166</v>
      </c>
      <c r="B72" s="26" t="str">
        <f>IF(OR(C72="",D72=""),"",IFERROR(INDEX(Matrix!$A$2:$BJ$2,1,MATCH(D72&amp;C72,Matrix!$A$1:$BJ$1,0)),""))</f>
        <v/>
      </c>
      <c r="C72" s="26"/>
      <c r="D72" s="34"/>
      <c r="E72" s="30" t="str">
        <f>IF(OR(F72="",G72=""),"",IFERROR(INDEX(Matrix!$A$2:$BJ$2,1,MATCH(G72&amp;F72,Matrix!$A$1:$BJ$1,0)),""))</f>
        <v/>
      </c>
      <c r="F72" s="31"/>
      <c r="G72" s="34"/>
      <c r="H72" s="129">
        <f>IF(OR(I72="",J72=""),"",IFERROR(INDEX(Matrix!$A$2:$BJ$2,1,MATCH(J72&amp;I72,Matrix!$A$1:$BJ$1,0)),""))</f>
        <v>44</v>
      </c>
      <c r="I72" s="130">
        <v>1</v>
      </c>
      <c r="J72" s="77" t="s">
        <v>86</v>
      </c>
      <c r="K72" s="26" t="str">
        <f>IF(OR(L72="",M72=""),"",IFERROR(INDEX(Matrix!$A$2:$BJ$2,1,MATCH(M72&amp;L72,Matrix!$A$1:$BJ$1,0)),""))</f>
        <v/>
      </c>
      <c r="L72" s="26"/>
      <c r="M72" s="26"/>
      <c r="N72" s="30" t="str">
        <f>IF(OR(O72="",P72=""),"",IFERROR(INDEX(Matrix!$A$2:$BJ$2,1,MATCH(P72&amp;O72,Matrix!$A$1:$BJ$1,0)),""))</f>
        <v/>
      </c>
      <c r="O72" s="130"/>
      <c r="P72" s="138"/>
      <c r="Q72" s="129" t="str">
        <f>IF(OR(R72="",S72=""),"",IFERROR(INDEX(Matrix!$A$2:$BJ$2,1,MATCH(S72&amp;R72,Matrix!$A$1:$BJ$1,0)),""))</f>
        <v/>
      </c>
      <c r="R72" s="130"/>
      <c r="S72" s="131"/>
      <c r="T72" s="129" t="str">
        <f>IF(OR(U72="",V72=""),"",IFERROR(INDEX(Matrix!$A$2:$BJ$2,1,MATCH(V72&amp;U72,Matrix!$A$1:$BJ$1,0)),""))</f>
        <v/>
      </c>
      <c r="U72" s="130"/>
      <c r="V72" s="131"/>
      <c r="W72" s="129" t="str">
        <f>IF(OR(X72="",Y72=""),"",IFERROR(INDEX(Matrix!$A$2:$BJ$2,1,MATCH(Y72&amp;X72,Matrix!$A$1:$BJ$1,0)),""))</f>
        <v/>
      </c>
      <c r="X72" s="130"/>
      <c r="Y72" s="138"/>
      <c r="Z72" s="129">
        <f>IF(OR(AA72="",AB72=""),"",IFERROR(INDEX(Matrix!$A$2:$BJ$2,1,MATCH(AB72&amp;AA72,Matrix!$A$1:$BJ$1,0)),""))</f>
        <v>44</v>
      </c>
      <c r="AA72" s="130">
        <v>1</v>
      </c>
      <c r="AB72" s="77" t="s">
        <v>86</v>
      </c>
      <c r="AC72" s="129" t="str">
        <f>IF(OR(AD72="",AE72=""),"",IFERROR(INDEX(Matrix!$A$2:$BJ$2,1,MATCH(AE72&amp;AD72,Matrix!$A$1:$BJ$1,0)),""))</f>
        <v/>
      </c>
      <c r="AD72" s="130"/>
      <c r="AE72" s="131"/>
      <c r="AF72" s="129" t="str">
        <f>IF(OR(AG72="",AH72=""),"",IFERROR(INDEX(Matrix!$A$2:$BJ$2,1,MATCH(AH72&amp;AG72,Matrix!$A$1:$BJ$1,0)),""))</f>
        <v/>
      </c>
      <c r="AG72" s="130"/>
      <c r="AH72" s="131"/>
      <c r="AI72" s="129" t="str">
        <f>IF(OR(AJ72="",AK72=""),"",IFERROR(INDEX(Matrix!$A$2:$BJ$2,1,MATCH(AK72&amp;AJ72,Matrix!$A$1:$BJ$1,0)),""))</f>
        <v/>
      </c>
      <c r="AJ72" s="130"/>
      <c r="AK72" s="131"/>
      <c r="AL72" s="129" t="str">
        <f>IF(OR(AM72="",AN72=""),"",IFERROR(INDEX(Matrix!$A$2:$BJ$2,1,MATCH(AN72&amp;AM72,Matrix!$A$1:$BJ$1,0)),""))</f>
        <v/>
      </c>
      <c r="AM72" s="130"/>
      <c r="AN72" s="131"/>
      <c r="AO72" s="133">
        <f>IF(OR(AP72="",AQ72=""),"",IFERROR(INDEX(Matrix!$A$2:$BJ$2,1,MATCH(AQ72&amp;AP72,Matrix!$A$1:$BJ$1,0)),""))</f>
        <v>40</v>
      </c>
      <c r="AP72" s="131">
        <v>3</v>
      </c>
      <c r="AQ72" s="77" t="s">
        <v>86</v>
      </c>
      <c r="AR72" s="133">
        <f>IF(OR(AS72="",AT72=""),"",IFERROR(INDEX(Matrix!$A$2:$BJ$2,1,MATCH(AT72&amp;AS72,Matrix!$A$1:$BJ$1,0)),""))</f>
        <v>36</v>
      </c>
      <c r="AS72" s="131">
        <v>1</v>
      </c>
      <c r="AT72" s="77" t="s">
        <v>90</v>
      </c>
      <c r="AU72" s="129" t="str">
        <f>IF(OR(AV72="",AW72=""),"",IFERROR(INDEX(Matrix!$A$2:$BJ$2,1,MATCH(AW72&amp;AV72,Matrix!$A$1:$BJ$1,0)),""))</f>
        <v/>
      </c>
      <c r="AV72" s="131"/>
      <c r="AW72" s="131"/>
      <c r="AX72" s="129" t="str">
        <f>IF(OR(AY72="",AZ72=""),"",IFERROR(INDEX(Matrix!$A$2:$BJ$2,1,MATCH(AZ72&amp;AY72,Matrix!$A$1:$BJ$1,0)),""))</f>
        <v/>
      </c>
      <c r="AY72" s="26"/>
      <c r="AZ72" s="26"/>
      <c r="BA72" s="135">
        <f t="shared" si="6"/>
        <v>164</v>
      </c>
      <c r="BB72" s="57">
        <f t="array" ref="BB72">SUM(IFERROR(LARGE((B72,E72,H72,K72,N72,Q72,T72,W72,Z72,AC72,AF72,AI72,AL72,AO72,AR72,AU72,AX72),{1,2,3}),0))</f>
        <v>128</v>
      </c>
      <c r="BC72" s="61">
        <f t="shared" si="7"/>
        <v>128</v>
      </c>
      <c r="BD72" s="99"/>
      <c r="BE72" s="201"/>
    </row>
    <row r="73" spans="1:57" ht="15" customHeight="1" x14ac:dyDescent="0.25">
      <c r="A73" s="166" t="s">
        <v>167</v>
      </c>
      <c r="B73" s="26" t="str">
        <f>IF(OR(C73="",D73=""),"",IFERROR(INDEX(Matrix!$A$2:$BJ$2,1,MATCH(D73&amp;C73,Matrix!$A$1:$BJ$1,0)),""))</f>
        <v/>
      </c>
      <c r="C73" s="26"/>
      <c r="D73" s="34"/>
      <c r="E73" s="30" t="str">
        <f>IF(OR(F73="",G73=""),"",IFERROR(INDEX(Matrix!$A$2:$BJ$2,1,MATCH(G73&amp;F73,Matrix!$A$1:$BJ$1,0)),""))</f>
        <v/>
      </c>
      <c r="F73" s="31"/>
      <c r="G73" s="34"/>
      <c r="H73" s="129" t="str">
        <f>IF(OR(I73="",J73=""),"",IFERROR(INDEX(Matrix!$A$2:$BJ$2,1,MATCH(J73&amp;I73,Matrix!$A$1:$BJ$1,0)),""))</f>
        <v/>
      </c>
      <c r="I73" s="130"/>
      <c r="J73" s="77"/>
      <c r="K73" s="26" t="str">
        <f>IF(OR(L73="",M73=""),"",IFERROR(INDEX(Matrix!$A$2:$BJ$2,1,MATCH(M73&amp;L73,Matrix!$A$1:$BJ$1,0)),""))</f>
        <v/>
      </c>
      <c r="L73" s="26"/>
      <c r="M73" s="26"/>
      <c r="N73" s="30">
        <f>IF(OR(O73="",P73=""),"",IFERROR(INDEX(Matrix!$A$2:$BJ$2,1,MATCH(P73&amp;O73,Matrix!$A$1:$BJ$1,0)),""))</f>
        <v>21</v>
      </c>
      <c r="O73" s="130">
        <v>5</v>
      </c>
      <c r="P73" s="77" t="s">
        <v>106</v>
      </c>
      <c r="Q73" s="129" t="str">
        <f>IF(OR(R73="",S73=""),"",IFERROR(INDEX(Matrix!$A$2:$BJ$2,1,MATCH(S73&amp;R73,Matrix!$A$1:$BJ$1,0)),""))</f>
        <v/>
      </c>
      <c r="R73" s="130"/>
      <c r="S73" s="131"/>
      <c r="T73" s="129" t="str">
        <f>IF(OR(U73="",V73=""),"",IFERROR(INDEX(Matrix!$A$2:$BJ$2,1,MATCH(V73&amp;U73,Matrix!$A$1:$BJ$1,0)),""))</f>
        <v/>
      </c>
      <c r="U73" s="130"/>
      <c r="V73" s="138"/>
      <c r="W73" s="129" t="str">
        <f>IF(OR(X73="",Y73=""),"",IFERROR(INDEX(Matrix!$A$2:$BJ$2,1,MATCH(Y73&amp;X73,Matrix!$A$1:$BJ$1,0)),""))</f>
        <v/>
      </c>
      <c r="X73" s="130"/>
      <c r="Y73" s="131"/>
      <c r="Z73" s="129" t="str">
        <f>IF(OR(AA73="",AB73=""),"",IFERROR(INDEX(Matrix!$A$2:$BJ$2,1,MATCH(AB73&amp;AA73,Matrix!$A$1:$BJ$1,0)),""))</f>
        <v/>
      </c>
      <c r="AA73" s="130"/>
      <c r="AB73" s="138"/>
      <c r="AC73" s="129" t="str">
        <f>IF(OR(AD73="",AE73=""),"",IFERROR(INDEX(Matrix!$A$2:$BJ$2,1,MATCH(AE73&amp;AD73,Matrix!$A$1:$BJ$1,0)),""))</f>
        <v/>
      </c>
      <c r="AD73" s="130"/>
      <c r="AE73" s="131"/>
      <c r="AF73" s="129" t="str">
        <f>IF(OR(AG73="",AH73=""),"",IFERROR(INDEX(Matrix!$A$2:$BJ$2,1,MATCH(AH73&amp;AG73,Matrix!$A$1:$BJ$1,0)),""))</f>
        <v/>
      </c>
      <c r="AG73" s="130"/>
      <c r="AH73" s="131"/>
      <c r="AI73" s="129" t="str">
        <f>IF(OR(AJ73="",AK73=""),"",IFERROR(INDEX(Matrix!$A$2:$BJ$2,1,MATCH(AK73&amp;AJ73,Matrix!$A$1:$BJ$1,0)),""))</f>
        <v/>
      </c>
      <c r="AJ73" s="130"/>
      <c r="AK73" s="131"/>
      <c r="AL73" s="129">
        <f>IF(OR(AM73="",AN73=""),"",IFERROR(INDEX(Matrix!$A$2:$BJ$2,1,MATCH(AN73&amp;AM73,Matrix!$A$1:$BJ$1,0)),""))</f>
        <v>34</v>
      </c>
      <c r="AM73" s="130">
        <v>2</v>
      </c>
      <c r="AN73" s="77" t="s">
        <v>90</v>
      </c>
      <c r="AO73" s="133">
        <f>IF(OR(AP73="",AQ73=""),"",IFERROR(INDEX(Matrix!$A$2:$BJ$2,1,MATCH(AQ73&amp;AP73,Matrix!$A$1:$BJ$1,0)),""))</f>
        <v>32</v>
      </c>
      <c r="AP73" s="131">
        <v>3</v>
      </c>
      <c r="AQ73" s="77" t="s">
        <v>90</v>
      </c>
      <c r="AR73" s="133">
        <f>IF(OR(AS73="",AT73=""),"",IFERROR(INDEX(Matrix!$A$2:$BJ$2,1,MATCH(AT73&amp;AS73,Matrix!$A$1:$BJ$1,0)),""))</f>
        <v>44</v>
      </c>
      <c r="AS73" s="131">
        <v>1</v>
      </c>
      <c r="AT73" s="77" t="s">
        <v>86</v>
      </c>
      <c r="AU73" s="129" t="str">
        <f>IF(OR(AV73="",AW73=""),"",IFERROR(INDEX(Matrix!$A$2:$BJ$2,1,MATCH(AW73&amp;AV73,Matrix!$A$1:$BJ$1,0)),""))</f>
        <v/>
      </c>
      <c r="AV73" s="131"/>
      <c r="AW73" s="131"/>
      <c r="AX73" s="129" t="str">
        <f>IF(OR(AY73="",AZ73=""),"",IFERROR(INDEX(Matrix!$A$2:$BJ$2,1,MATCH(AZ73&amp;AY73,Matrix!$A$1:$BJ$1,0)),""))</f>
        <v/>
      </c>
      <c r="AY73" s="26"/>
      <c r="AZ73" s="26"/>
      <c r="BA73" s="135">
        <f t="shared" si="6"/>
        <v>131</v>
      </c>
      <c r="BB73" s="57">
        <f t="array" ref="BB73">SUM(IFERROR(LARGE((B73,E73,H73,K73,N73,Q73,T73,W73,Z73,AC73,AF73,AI73,AL73,AO73,AR73,AU73,AX73),{1,2,3}),0))</f>
        <v>110</v>
      </c>
      <c r="BC73" s="61">
        <f t="shared" si="7"/>
        <v>110</v>
      </c>
      <c r="BD73" s="98"/>
      <c r="BE73" s="94"/>
    </row>
    <row r="74" spans="1:57" ht="15" customHeight="1" x14ac:dyDescent="0.25">
      <c r="A74" s="166" t="s">
        <v>168</v>
      </c>
      <c r="B74" s="26" t="str">
        <f>IF(OR(C74="",D74=""),"",IFERROR(INDEX(Matrix!$A$2:$BJ$2,1,MATCH(D74&amp;C74,Matrix!$A$1:$BJ$1,0)),""))</f>
        <v/>
      </c>
      <c r="C74" s="26"/>
      <c r="D74" s="34"/>
      <c r="E74" s="30" t="str">
        <f>IF(OR(F74="",G74=""),"",IFERROR(INDEX(Matrix!$A$2:$BJ$2,1,MATCH(G74&amp;F74,Matrix!$A$1:$BJ$1,0)),""))</f>
        <v/>
      </c>
      <c r="F74" s="31"/>
      <c r="G74" s="26"/>
      <c r="H74" s="129">
        <f>IF(OR(I74="",J74=""),"",IFERROR(INDEX(Matrix!$A$2:$BJ$2,1,MATCH(J74&amp;I74,Matrix!$A$1:$BJ$1,0)),""))</f>
        <v>18</v>
      </c>
      <c r="I74" s="130">
        <v>8</v>
      </c>
      <c r="J74" s="77" t="s">
        <v>106</v>
      </c>
      <c r="K74" s="26" t="str">
        <f>IF(OR(L74="",M74=""),"",IFERROR(INDEX(Matrix!$A$2:$BJ$2,1,MATCH(M74&amp;L74,Matrix!$A$1:$BJ$1,0)),""))</f>
        <v/>
      </c>
      <c r="L74" s="26"/>
      <c r="M74" s="26"/>
      <c r="N74" s="30" t="str">
        <f>IF(OR(O74="",P74=""),"",IFERROR(INDEX(Matrix!$A$2:$BJ$2,1,MATCH(P74&amp;O74,Matrix!$A$1:$BJ$1,0)),""))</f>
        <v/>
      </c>
      <c r="O74" s="130"/>
      <c r="P74" s="131"/>
      <c r="Q74" s="129" t="str">
        <f>IF(OR(R74="",S74=""),"",IFERROR(INDEX(Matrix!$A$2:$BJ$2,1,MATCH(S74&amp;R74,Matrix!$A$1:$BJ$1,0)),""))</f>
        <v/>
      </c>
      <c r="R74" s="130"/>
      <c r="S74" s="131"/>
      <c r="T74" s="129" t="str">
        <f>IF(OR(U74="",V74=""),"",IFERROR(INDEX(Matrix!$A$2:$BJ$2,1,MATCH(V74&amp;U74,Matrix!$A$1:$BJ$1,0)),""))</f>
        <v/>
      </c>
      <c r="U74" s="130"/>
      <c r="V74" s="131"/>
      <c r="W74" s="129" t="str">
        <f>IF(OR(X74="",Y74=""),"",IFERROR(INDEX(Matrix!$A$2:$BJ$2,1,MATCH(Y74&amp;X74,Matrix!$A$1:$BJ$1,0)),""))</f>
        <v/>
      </c>
      <c r="X74" s="130"/>
      <c r="Y74" s="131"/>
      <c r="Z74" s="129">
        <v>4</v>
      </c>
      <c r="AA74" s="130">
        <v>2</v>
      </c>
      <c r="AB74" s="76" t="s">
        <v>111</v>
      </c>
      <c r="AC74" s="129" t="str">
        <f>IF(OR(AD74="",AE74=""),"",IFERROR(INDEX(Matrix!$A$2:$BJ$2,1,MATCH(AE74&amp;AD74,Matrix!$A$1:$BJ$1,0)),""))</f>
        <v/>
      </c>
      <c r="AD74" s="130"/>
      <c r="AE74" s="131"/>
      <c r="AF74" s="129" t="str">
        <f>IF(OR(AG74="",AH74=""),"",IFERROR(INDEX(Matrix!$A$2:$BJ$2,1,MATCH(AH74&amp;AG74,Matrix!$A$1:$BJ$1,0)),""))</f>
        <v/>
      </c>
      <c r="AG74" s="130"/>
      <c r="AH74" s="131"/>
      <c r="AI74" s="129" t="str">
        <f>IF(OR(AJ74="",AK74=""),"",IFERROR(INDEX(Matrix!$A$2:$BJ$2,1,MATCH(AK74&amp;AJ74,Matrix!$A$1:$BJ$1,0)),""))</f>
        <v/>
      </c>
      <c r="AJ74" s="130"/>
      <c r="AK74" s="138"/>
      <c r="AL74" s="129" t="str">
        <f>IF(OR(AM74="",AN74=""),"",IFERROR(INDEX(Matrix!$A$2:$BJ$2,1,MATCH(AN74&amp;AM74,Matrix!$A$1:$BJ$1,0)),""))</f>
        <v/>
      </c>
      <c r="AM74" s="130"/>
      <c r="AN74" s="131"/>
      <c r="AO74" s="133" t="str">
        <f>IF(OR(AP74="",AQ74=""),"",IFERROR(INDEX(Matrix!$A$2:$BJ$2,1,MATCH(AQ74&amp;AP74,Matrix!$A$1:$BJ$1,0)),""))</f>
        <v/>
      </c>
      <c r="AP74" s="131"/>
      <c r="AQ74" s="138"/>
      <c r="AR74" s="133" t="str">
        <f>IF(OR(AS74="",AT74=""),"",IFERROR(INDEX(Matrix!$A$2:$BJ$2,1,MATCH(AT74&amp;AS74,Matrix!$A$1:$BJ$1,0)),""))</f>
        <v/>
      </c>
      <c r="AS74" s="131"/>
      <c r="AT74" s="138"/>
      <c r="AU74" s="129" t="str">
        <f>IF(OR(AV74="",AW74=""),"",IFERROR(INDEX(Matrix!$A$2:$BJ$2,1,MATCH(AW74&amp;AV74,Matrix!$A$1:$BJ$1,0)),""))</f>
        <v/>
      </c>
      <c r="AV74" s="131"/>
      <c r="AW74" s="131"/>
      <c r="AX74" s="129" t="str">
        <f>IF(OR(AY74="",AZ74=""),"",IFERROR(INDEX(Matrix!$A$2:$BJ$2,1,MATCH(AZ74&amp;AY74,Matrix!$A$1:$BJ$1,0)),""))</f>
        <v/>
      </c>
      <c r="AY74" s="26"/>
      <c r="AZ74" s="26"/>
      <c r="BA74" s="135">
        <f t="shared" si="6"/>
        <v>22</v>
      </c>
      <c r="BB74" s="57">
        <f t="array" ref="BB74">SUM(IFERROR(LARGE((B74,E74,H74,K74,N74,Q74,T74,W74,Z74,AC74,AF74,AI74,AL74,AO74,AR74,AU74,AX74),{1,2,3}),0))</f>
        <v>22</v>
      </c>
      <c r="BC74" s="61">
        <f t="shared" si="7"/>
        <v>22</v>
      </c>
      <c r="BD74" s="99"/>
      <c r="BE74" s="94"/>
    </row>
    <row r="75" spans="1:57" ht="13" x14ac:dyDescent="0.25">
      <c r="A75" s="166" t="s">
        <v>169</v>
      </c>
      <c r="B75" s="26" t="str">
        <f>IF(OR(C75="",D75=""),"",IFERROR(INDEX(Matrix!$A$2:$BJ$2,1,MATCH(D75&amp;C75,Matrix!$A$1:$BJ$1,0)),""))</f>
        <v/>
      </c>
      <c r="C75" s="26"/>
      <c r="D75" s="26"/>
      <c r="E75" s="30" t="str">
        <f>IF(OR(F75="",G75=""),"",IFERROR(INDEX(Matrix!$A$2:$BJ$2,1,MATCH(G75&amp;F75,Matrix!$A$1:$BJ$1,0)),""))</f>
        <v/>
      </c>
      <c r="F75" s="31"/>
      <c r="G75" s="34"/>
      <c r="H75" s="129">
        <f>IF(OR(I75="",J75=""),"",IFERROR(INDEX(Matrix!$A$2:$BJ$2,1,MATCH(J75&amp;I75,Matrix!$A$1:$BJ$1,0)),""))</f>
        <v>24</v>
      </c>
      <c r="I75" s="130">
        <v>3</v>
      </c>
      <c r="J75" s="77" t="s">
        <v>106</v>
      </c>
      <c r="K75" s="26" t="str">
        <f>IF(OR(L75="",M75=""),"",IFERROR(INDEX(Matrix!$A$2:$BJ$2,1,MATCH(M75&amp;L75,Matrix!$A$1:$BJ$1,0)),""))</f>
        <v/>
      </c>
      <c r="L75" s="26"/>
      <c r="M75" s="26"/>
      <c r="N75" s="30" t="str">
        <f>IF(OR(O75="",P75=""),"",IFERROR(INDEX(Matrix!$A$2:$BJ$2,1,MATCH(P75&amp;O75,Matrix!$A$1:$BJ$1,0)),""))</f>
        <v/>
      </c>
      <c r="O75" s="130"/>
      <c r="P75" s="131"/>
      <c r="Q75" s="129" t="str">
        <f>IF(OR(R75="",S75=""),"",IFERROR(INDEX(Matrix!$A$2:$BJ$2,1,MATCH(S75&amp;R75,Matrix!$A$1:$BJ$1,0)),""))</f>
        <v/>
      </c>
      <c r="R75" s="130"/>
      <c r="S75" s="131"/>
      <c r="T75" s="129" t="str">
        <f>IF(OR(U75="",V75=""),"",IFERROR(INDEX(Matrix!$A$2:$BJ$2,1,MATCH(V75&amp;U75,Matrix!$A$1:$BJ$1,0)),""))</f>
        <v/>
      </c>
      <c r="U75" s="130"/>
      <c r="V75" s="131"/>
      <c r="W75" s="129" t="str">
        <f>IF(OR(X75="",Y75=""),"",IFERROR(INDEX(Matrix!$A$2:$BJ$2,1,MATCH(Y75&amp;X75,Matrix!$A$1:$BJ$1,0)),""))</f>
        <v/>
      </c>
      <c r="X75" s="168"/>
      <c r="Y75" s="138"/>
      <c r="Z75" s="129">
        <f>IF(OR(AA75="",AB75=""),"",IFERROR(INDEX(Matrix!$A$2:$BJ$2,1,MATCH(AB75&amp;AA75,Matrix!$A$1:$BJ$1,0)),""))</f>
        <v>38</v>
      </c>
      <c r="AA75" s="168">
        <v>4</v>
      </c>
      <c r="AB75" s="76" t="s">
        <v>86</v>
      </c>
      <c r="AC75" s="169" t="str">
        <f>IF(OR(AD75="",AE75=""),"",IFERROR(INDEX(Matrix!$A$2:$BJ$2,1,MATCH(AE75&amp;AD75,Matrix!$A$1:$BJ$1,0)),""))</f>
        <v/>
      </c>
      <c r="AD75" s="168"/>
      <c r="AE75" s="131"/>
      <c r="AF75" s="169" t="str">
        <f>IF(OR(AG75="",AH75=""),"",IFERROR(INDEX(Matrix!$A$2:$BJ$2,1,MATCH(AH75&amp;AG75,Matrix!$A$1:$BJ$1,0)),""))</f>
        <v/>
      </c>
      <c r="AG75" s="168"/>
      <c r="AH75" s="138"/>
      <c r="AI75" s="169" t="str">
        <f>IF(OR(AJ75="",AK75=""),"",IFERROR(INDEX(Matrix!$A$2:$BJ$2,1,MATCH(AK75&amp;AJ75,Matrix!$A$1:$BJ$1,0)),""))</f>
        <v/>
      </c>
      <c r="AJ75" s="168"/>
      <c r="AK75" s="138"/>
      <c r="AL75" s="169" t="str">
        <f>IF(OR(AM75="",AN75=""),"",IFERROR(INDEX(Matrix!$A$2:$BJ$2,1,MATCH(AN75&amp;AM75,Matrix!$A$1:$BJ$1,0)),""))</f>
        <v/>
      </c>
      <c r="AM75" s="168"/>
      <c r="AN75" s="131"/>
      <c r="AO75" s="133">
        <f>IF(OR(AP75="",AQ75=""),"",IFERROR(INDEX(Matrix!$A$2:$BJ$2,1,MATCH(AQ75&amp;AP75,Matrix!$A$1:$BJ$1,0)),""))</f>
        <v>43</v>
      </c>
      <c r="AP75" s="170">
        <v>7</v>
      </c>
      <c r="AQ75" s="125" t="s">
        <v>84</v>
      </c>
      <c r="AR75" s="77">
        <f>IF(OR(AS75="",AT75=""),"",IFERROR(INDEX(Matrix!$A$2:$BJ$2,1,MATCH(AT75&amp;AS75,Matrix!$A$1:$BJ$1,0)),""))</f>
        <v>50</v>
      </c>
      <c r="AS75" s="170">
        <v>2</v>
      </c>
      <c r="AT75" s="125" t="s">
        <v>84</v>
      </c>
      <c r="AU75" s="169" t="str">
        <f>IF(OR(AV75="",AW75=""),"",IFERROR(INDEX(Matrix!$A$2:$BJ$2,1,MATCH(AW75&amp;AV75,Matrix!$A$1:$BJ$1,0)),""))</f>
        <v/>
      </c>
      <c r="AV75" s="170"/>
      <c r="AW75" s="131"/>
      <c r="AX75" s="169" t="str">
        <f>IF(OR(AY75="",AZ75=""),"",IFERROR(INDEX(Matrix!$A$2:$BJ$2,1,MATCH(AZ75&amp;AY75,Matrix!$A$1:$BJ$1,0)),""))</f>
        <v/>
      </c>
      <c r="AY75" s="29"/>
      <c r="AZ75" s="26"/>
      <c r="BA75" s="135">
        <f t="shared" si="6"/>
        <v>155</v>
      </c>
      <c r="BB75" s="57">
        <f t="array" ref="BB75">SUM(IFERROR(LARGE((B75,E75,H75,K75,N75,Q75,T75,W75,Z75,AC75,AF75,AI75,AL75,AO75,AR75,AU75,AX75),{1,2,3}),0))</f>
        <v>131</v>
      </c>
      <c r="BC75" s="61">
        <f t="shared" si="7"/>
        <v>131</v>
      </c>
      <c r="BD75" s="99"/>
      <c r="BE75" s="94"/>
    </row>
    <row r="76" spans="1:57" ht="13" x14ac:dyDescent="0.25">
      <c r="A76" s="166" t="s">
        <v>170</v>
      </c>
      <c r="B76" s="30" t="str">
        <f>IF(OR(C76="",D76=""),"",IFERROR(INDEX(Matrix!$A$2:$BJ$2,1,MATCH(D76&amp;C76,Matrix!$A$1:$BJ$1,0)),""))</f>
        <v/>
      </c>
      <c r="C76" s="26"/>
      <c r="D76" s="26"/>
      <c r="E76" s="26" t="str">
        <f>IF(OR(F76="",G76=""),"",IFERROR(INDEX(Matrix!$A$2:$BJ$2,1,MATCH(G76&amp;F76,Matrix!$A$1:$BJ$1,0)),""))</f>
        <v/>
      </c>
      <c r="F76" s="26"/>
      <c r="G76" s="34"/>
      <c r="H76" s="129" t="str">
        <f>IF(OR(I76="",J76=""),"",IFERROR(INDEX(Matrix!$A$2:$BJ$2,1,MATCH(J76&amp;I76,Matrix!$A$1:$BJ$1,0)),""))</f>
        <v/>
      </c>
      <c r="I76" s="130"/>
      <c r="J76" s="77"/>
      <c r="K76" s="26" t="str">
        <f>IF(OR(L76="",M76=""),"",IFERROR(INDEX(Matrix!$A$2:$BJ$2,1,MATCH(M76&amp;L76,Matrix!$A$1:$BJ$1,0)),""))</f>
        <v/>
      </c>
      <c r="L76" s="26"/>
      <c r="M76" s="26"/>
      <c r="N76" s="30" t="str">
        <f>IF(OR(O76="",P76=""),"",IFERROR(INDEX(Matrix!$A$2:$BJ$2,1,MATCH(P76&amp;O76,Matrix!$A$1:$BJ$1,0)),""))</f>
        <v/>
      </c>
      <c r="O76" s="130"/>
      <c r="P76" s="131"/>
      <c r="Q76" s="129" t="str">
        <f>IF(OR(R76="",S76=""),"",IFERROR(INDEX(Matrix!$A$2:$BJ$2,1,MATCH(S76&amp;R76,Matrix!$A$1:$BJ$1,0)),""))</f>
        <v/>
      </c>
      <c r="R76" s="130"/>
      <c r="S76" s="131"/>
      <c r="T76" s="129" t="str">
        <f>IF(OR(U76="",V76=""),"",IFERROR(INDEX(Matrix!$A$2:$BJ$2,1,MATCH(V76&amp;U76,Matrix!$A$1:$BJ$1,0)),""))</f>
        <v/>
      </c>
      <c r="U76" s="131"/>
      <c r="V76" s="131"/>
      <c r="W76" s="131" t="str">
        <f>IF(OR(X76="",Y76=""),"",IFERROR(INDEX(Matrix!$A$2:$BJ$2,1,MATCH(Y76&amp;X76,Matrix!$A$1:$BJ$1,0)),""))</f>
        <v/>
      </c>
      <c r="X76" s="131"/>
      <c r="Y76" s="138"/>
      <c r="Z76" s="129">
        <f>IF(OR(AA76="",AB76=""),"",IFERROR(INDEX(Matrix!$A$2:$BJ$2,1,MATCH(AB76&amp;AA76,Matrix!$A$1:$BJ$1,0)),""))</f>
        <v>12</v>
      </c>
      <c r="AA76" s="130">
        <v>6</v>
      </c>
      <c r="AB76" s="78" t="s">
        <v>89</v>
      </c>
      <c r="AC76" s="129" t="str">
        <f>IF(OR(AD76="",AE76=""),"",IFERROR(INDEX(Matrix!$A$2:$BJ$2,1,MATCH(AE76&amp;AD76,Matrix!$A$1:$BJ$1,0)),""))</f>
        <v/>
      </c>
      <c r="AD76" s="130"/>
      <c r="AE76" s="131"/>
      <c r="AF76" s="129">
        <f>IF(OR(AG76="",AH76=""),"",IFERROR(INDEX(Matrix!$A$2:$BJ$2,1,MATCH(AH76&amp;AG76,Matrix!$A$1:$BJ$1,0)),""))</f>
        <v>43</v>
      </c>
      <c r="AG76" s="130">
        <v>7</v>
      </c>
      <c r="AH76" s="125" t="s">
        <v>84</v>
      </c>
      <c r="AI76" s="129" t="str">
        <f>IF(OR(AJ76="",AK76=""),"",IFERROR(INDEX(Matrix!$A$2:$BJ$2,1,MATCH(AK76&amp;AJ76,Matrix!$A$1:$BJ$1,0)),""))</f>
        <v/>
      </c>
      <c r="AJ76" s="130"/>
      <c r="AK76" s="131"/>
      <c r="AL76" s="129">
        <f>IF(OR(AM76="",AN76=""),"",IFERROR(INDEX(Matrix!$A$2:$BJ$2,1,MATCH(AN76&amp;AM76,Matrix!$A$1:$BJ$1,0)),""))</f>
        <v>46</v>
      </c>
      <c r="AM76" s="130">
        <v>4</v>
      </c>
      <c r="AN76" s="125" t="s">
        <v>84</v>
      </c>
      <c r="AO76" s="133" t="str">
        <f>IF(OR(AP76="",AQ76=""),"",IFERROR(INDEX(Matrix!$A$2:$BJ$2,1,MATCH(AQ76&amp;AP76,Matrix!$A$1:$BJ$1,0)),""))</f>
        <v/>
      </c>
      <c r="AP76" s="131"/>
      <c r="AQ76" s="138"/>
      <c r="AR76" s="133" t="str">
        <f>IF(OR(AS76="",AT76=""),"",IFERROR(INDEX(Matrix!$A$2:$BJ$2,1,MATCH(AT76&amp;AS76,Matrix!$A$1:$BJ$1,0)),""))</f>
        <v/>
      </c>
      <c r="AS76" s="131"/>
      <c r="AT76" s="138"/>
      <c r="AU76" s="129" t="str">
        <f>IF(OR(AV76="",AW76=""),"",IFERROR(INDEX(Matrix!$A$2:$BJ$2,1,MATCH(AW76&amp;AV76,Matrix!$A$1:$BJ$1,0)),""))</f>
        <v/>
      </c>
      <c r="AV76" s="131"/>
      <c r="AW76" s="131"/>
      <c r="AX76" s="129" t="str">
        <f>IF(OR(AY76="",AZ76=""),"",IFERROR(INDEX(Matrix!$A$2:$BJ$2,1,MATCH(AZ76&amp;AY76,Matrix!$A$1:$BJ$1,0)),""))</f>
        <v/>
      </c>
      <c r="AY76" s="26"/>
      <c r="AZ76" s="26"/>
      <c r="BA76" s="135">
        <f t="shared" si="6"/>
        <v>101</v>
      </c>
      <c r="BB76" s="57">
        <f t="array" ref="BB76">SUM(IFERROR(LARGE((B76,E76,H76,K76,N76,Q76,T76,W76,Z76,AC76,AF76,AI76,AL76,AO76,AR76,AU76,AX76),{1,2,3}),0))</f>
        <v>101</v>
      </c>
      <c r="BC76" s="61">
        <f t="shared" si="7"/>
        <v>101</v>
      </c>
      <c r="BD76" s="99"/>
      <c r="BE76" s="94"/>
    </row>
    <row r="77" spans="1:57" ht="13" x14ac:dyDescent="0.25">
      <c r="A77" s="166" t="s">
        <v>171</v>
      </c>
      <c r="B77" s="30" t="str">
        <f>IF(OR(C77="",D77=""),"",IFERROR(INDEX(Matrix!$A$2:$BJ$2,1,MATCH(D77&amp;C77,Matrix!$A$1:$BJ$1,0)),""))</f>
        <v/>
      </c>
      <c r="C77" s="26"/>
      <c r="D77" s="26"/>
      <c r="E77" s="26" t="str">
        <f>IF(OR(F77="",G77=""),"",IFERROR(INDEX(Matrix!$A$2:$BJ$2,1,MATCH(G77&amp;F77,Matrix!$A$1:$BJ$1,0)),""))</f>
        <v/>
      </c>
      <c r="F77" s="26"/>
      <c r="G77" s="34"/>
      <c r="H77" s="26">
        <f>IF(OR(I77="",J77=""),"",IFERROR(INDEX(Matrix!$A$2:$BJ$2,1,MATCH(J77&amp;I77,Matrix!$A$1:$BJ$1,0)),""))</f>
        <v>20</v>
      </c>
      <c r="I77" s="26">
        <v>1</v>
      </c>
      <c r="J77" s="77" t="s">
        <v>89</v>
      </c>
      <c r="K77" s="26" t="str">
        <f>IF(OR(L77="",M77=""),"",IFERROR(INDEX(Matrix!$A$2:$BJ$2,1,MATCH(M77&amp;L77,Matrix!$A$1:$BJ$1,0)),""))</f>
        <v/>
      </c>
      <c r="L77" s="26"/>
      <c r="M77" s="26"/>
      <c r="N77" s="26">
        <f>IF(OR(O77="",P77=""),"",IFERROR(INDEX(Matrix!$A$2:$BJ$2,1,MATCH(P77&amp;O77,Matrix!$A$1:$BJ$1,0)),""))</f>
        <v>19</v>
      </c>
      <c r="O77" s="26">
        <v>7</v>
      </c>
      <c r="P77" s="77" t="s">
        <v>106</v>
      </c>
      <c r="Q77" s="26" t="str">
        <f>IF(OR(R77="",S77=""),"",IFERROR(INDEX(Matrix!$A$2:$BJ$2,1,MATCH(S77&amp;R77,Matrix!$A$1:$BJ$1,0)),""))</f>
        <v/>
      </c>
      <c r="R77" s="26"/>
      <c r="S77" s="26"/>
      <c r="T77" s="26" t="str">
        <f>IF(OR(U77="",V77=""),"",IFERROR(INDEX(Matrix!$A$2:$BJ$2,1,MATCH(V77&amp;U77,Matrix!$A$1:$BJ$1,0)),""))</f>
        <v/>
      </c>
      <c r="U77" s="26"/>
      <c r="V77" s="26"/>
      <c r="W77" s="26" t="str">
        <f>IF(OR(X77="",Y77=""),"",IFERROR(INDEX(Matrix!$A$2:$BJ$2,1,MATCH(Y77&amp;X77,Matrix!$A$1:$BJ$1,0)),""))</f>
        <v/>
      </c>
      <c r="X77" s="26"/>
      <c r="Y77" s="34"/>
      <c r="Z77" s="26" t="str">
        <f>IF(OR(AA77="",AB77=""),"",IFERROR(INDEX(Matrix!$A$2:$BJ$2,1,MATCH(AB77&amp;AA77,Matrix!$A$1:$BJ$1,0)),""))</f>
        <v/>
      </c>
      <c r="AA77" s="26"/>
      <c r="AB77" s="26"/>
      <c r="AC77" s="26" t="str">
        <f>IF(OR(AD77="",AE77=""),"",IFERROR(INDEX(Matrix!$A$2:$BJ$2,1,MATCH(AE77&amp;AD77,Matrix!$A$1:$BJ$1,0)),""))</f>
        <v/>
      </c>
      <c r="AD77" s="26"/>
      <c r="AE77" s="26"/>
      <c r="AF77" s="26" t="str">
        <f>IF(OR(AG77="",AH77=""),"",IFERROR(INDEX(Matrix!$A$2:$BJ$2,1,MATCH(AH77&amp;AG77,Matrix!$A$1:$BJ$1,0)),""))</f>
        <v/>
      </c>
      <c r="AG77" s="26"/>
      <c r="AH77" s="26"/>
      <c r="AI77" s="26" t="str">
        <f>IF(OR(AJ77="",AK77=""),"",IFERROR(INDEX(Matrix!$A$2:$BJ$2,1,MATCH(AK77&amp;AJ77,Matrix!$A$1:$BJ$1,0)),""))</f>
        <v/>
      </c>
      <c r="AJ77" s="26"/>
      <c r="AK77" s="26"/>
      <c r="AL77" s="26" t="str">
        <f>IF(OR(AM77="",AN77=""),"",IFERROR(INDEX(Matrix!$A$2:$BJ$2,1,MATCH(AN77&amp;AM77,Matrix!$A$1:$BJ$1,0)),""))</f>
        <v/>
      </c>
      <c r="AM77" s="26"/>
      <c r="AN77" s="26"/>
      <c r="AO77" s="26">
        <f>IF(OR(AP77="",AQ77=""),"",IFERROR(INDEX(Matrix!$A$2:$BJ$2,1,MATCH(AQ77&amp;AP77,Matrix!$A$1:$BJ$1,0)),""))</f>
        <v>28</v>
      </c>
      <c r="AP77" s="26">
        <v>1</v>
      </c>
      <c r="AQ77" s="77" t="s">
        <v>106</v>
      </c>
      <c r="AR77" s="77">
        <f>IF(OR(AS77="",AT77=""),"",IFERROR(INDEX(Matrix!$A$2:$BJ$2,1,MATCH(AT77&amp;AS77,Matrix!$A$1:$BJ$1,0)),""))</f>
        <v>20</v>
      </c>
      <c r="AS77" s="170">
        <v>1</v>
      </c>
      <c r="AT77" s="77" t="s">
        <v>89</v>
      </c>
      <c r="AU77" s="26" t="str">
        <f>IF(OR(AV77="",AW77=""),"",IFERROR(INDEX(Matrix!$A$2:$BJ$2,1,MATCH(AW77&amp;AV77,Matrix!$A$1:$BJ$1,0)),""))</f>
        <v/>
      </c>
      <c r="AV77" s="26"/>
      <c r="AW77" s="26"/>
      <c r="AX77" s="26" t="str">
        <f>IF(OR(AY77="",AZ77=""),"",IFERROR(INDEX(Matrix!$A$2:$BJ$2,1,MATCH(AZ77&amp;AY77,Matrix!$A$1:$BJ$1,0)),""))</f>
        <v/>
      </c>
      <c r="AY77" s="26"/>
      <c r="AZ77" s="26"/>
      <c r="BA77" s="171">
        <f>SUM(B77,E77,H77,K77,N77,Q77,T77,W77,Z77,AC77,AF77,AI77,AL77,AO77,AR77,AU77,AX77)</f>
        <v>87</v>
      </c>
      <c r="BB77" s="73">
        <f t="array" ref="BB77">SUM(IFERROR(LARGE((B77,E77,H77,K77,N77,Q77,T77,W77,Z77,AC77,AF77,AI77,AL77,AO77,AR77,AU77,AX77),{1,2,3}),0))</f>
        <v>68</v>
      </c>
      <c r="BC77" s="61">
        <f>MIN(IF(BA77&lt;&gt;0,BA77),IF(BB77&lt;&gt;0,BB77))</f>
        <v>68</v>
      </c>
      <c r="BD77" s="99"/>
      <c r="BE77" s="94"/>
    </row>
  </sheetData>
  <conditionalFormatting sqref="D15:D21">
    <cfRule type="expression" dxfId="487" priority="769">
      <formula>D15="A"</formula>
    </cfRule>
    <cfRule type="expression" dxfId="486" priority="770">
      <formula>D15="B"</formula>
    </cfRule>
    <cfRule type="expression" dxfId="485" priority="771">
      <formula>D15="C"</formula>
    </cfRule>
    <cfRule type="expression" dxfId="484" priority="772">
      <formula>D15="D"</formula>
    </cfRule>
    <cfRule type="expression" dxfId="483" priority="773">
      <formula>D15="E"</formula>
    </cfRule>
    <cfRule type="expression" dxfId="482" priority="774">
      <formula>D15="F"</formula>
    </cfRule>
    <cfRule type="expression" dxfId="481" priority="775">
      <formula>D15="G"</formula>
    </cfRule>
    <cfRule type="expression" dxfId="480" priority="776">
      <formula>D15="H"</formula>
    </cfRule>
  </conditionalFormatting>
  <conditionalFormatting sqref="D26:D41">
    <cfRule type="expression" dxfId="479" priority="665">
      <formula>D26="A"</formula>
    </cfRule>
    <cfRule type="expression" dxfId="478" priority="666">
      <formula>D26="B"</formula>
    </cfRule>
    <cfRule type="expression" dxfId="477" priority="667">
      <formula>D26="C"</formula>
    </cfRule>
    <cfRule type="expression" dxfId="476" priority="668">
      <formula>D26="D"</formula>
    </cfRule>
    <cfRule type="expression" dxfId="475" priority="669">
      <formula>D26="E"</formula>
    </cfRule>
    <cfRule type="expression" dxfId="474" priority="670">
      <formula>D26="F"</formula>
    </cfRule>
    <cfRule type="expression" dxfId="473" priority="671">
      <formula>D26="G"</formula>
    </cfRule>
    <cfRule type="expression" dxfId="472" priority="672">
      <formula>D26="H"</formula>
    </cfRule>
  </conditionalFormatting>
  <conditionalFormatting sqref="D47:D57">
    <cfRule type="expression" dxfId="471" priority="481">
      <formula>D47="A"</formula>
    </cfRule>
    <cfRule type="expression" dxfId="470" priority="482">
      <formula>D47="B"</formula>
    </cfRule>
    <cfRule type="expression" dxfId="469" priority="483">
      <formula>D47="C"</formula>
    </cfRule>
    <cfRule type="expression" dxfId="468" priority="484">
      <formula>D47="D"</formula>
    </cfRule>
    <cfRule type="expression" dxfId="467" priority="485">
      <formula>D47="E"</formula>
    </cfRule>
    <cfRule type="expression" dxfId="466" priority="486">
      <formula>D47="F"</formula>
    </cfRule>
    <cfRule type="expression" dxfId="465" priority="487">
      <formula>D47="G"</formula>
    </cfRule>
    <cfRule type="expression" dxfId="464" priority="488">
      <formula>D47="H"</formula>
    </cfRule>
  </conditionalFormatting>
  <conditionalFormatting sqref="D67">
    <cfRule type="expression" dxfId="463" priority="33">
      <formula>D67="A"</formula>
    </cfRule>
    <cfRule type="expression" dxfId="462" priority="34">
      <formula>D67="B"</formula>
    </cfRule>
    <cfRule type="expression" dxfId="461" priority="35">
      <formula>D67="C"</formula>
    </cfRule>
    <cfRule type="expression" dxfId="460" priority="36">
      <formula>D67="D"</formula>
    </cfRule>
    <cfRule type="expression" dxfId="459" priority="37">
      <formula>D67="E"</formula>
    </cfRule>
    <cfRule type="expression" dxfId="458" priority="38">
      <formula>D67="F"</formula>
    </cfRule>
    <cfRule type="expression" dxfId="457" priority="39">
      <formula>D67="G"</formula>
    </cfRule>
    <cfRule type="expression" dxfId="456" priority="40">
      <formula>D67="H"</formula>
    </cfRule>
  </conditionalFormatting>
  <conditionalFormatting sqref="G15:G21">
    <cfRule type="expression" dxfId="455" priority="761">
      <formula>G15="A"</formula>
    </cfRule>
    <cfRule type="expression" dxfId="454" priority="762">
      <formula>G15="B"</formula>
    </cfRule>
    <cfRule type="expression" dxfId="453" priority="763">
      <formula>G15="C"</formula>
    </cfRule>
    <cfRule type="expression" dxfId="452" priority="764">
      <formula>G15="D"</formula>
    </cfRule>
    <cfRule type="expression" dxfId="451" priority="765">
      <formula>G15="E"</formula>
    </cfRule>
    <cfRule type="expression" dxfId="450" priority="766">
      <formula>G15="F"</formula>
    </cfRule>
    <cfRule type="expression" dxfId="449" priority="767">
      <formula>G15="G"</formula>
    </cfRule>
    <cfRule type="expression" dxfId="448" priority="768">
      <formula>G15="H"</formula>
    </cfRule>
  </conditionalFormatting>
  <conditionalFormatting sqref="G35">
    <cfRule type="expression" dxfId="447" priority="657">
      <formula>G35="A"</formula>
    </cfRule>
    <cfRule type="expression" dxfId="446" priority="658">
      <formula>G35="B"</formula>
    </cfRule>
    <cfRule type="expression" dxfId="445" priority="659">
      <formula>G35="C"</formula>
    </cfRule>
    <cfRule type="expression" dxfId="444" priority="660">
      <formula>G35="D"</formula>
    </cfRule>
    <cfRule type="expression" dxfId="443" priority="661">
      <formula>G35="E"</formula>
    </cfRule>
    <cfRule type="expression" dxfId="442" priority="662">
      <formula>G35="F"</formula>
    </cfRule>
    <cfRule type="expression" dxfId="441" priority="663">
      <formula>G35="G"</formula>
    </cfRule>
    <cfRule type="expression" dxfId="440" priority="664">
      <formula>G35="H"</formula>
    </cfRule>
  </conditionalFormatting>
  <conditionalFormatting sqref="G53">
    <cfRule type="expression" dxfId="439" priority="537">
      <formula>G53="A"</formula>
    </cfRule>
    <cfRule type="expression" dxfId="438" priority="538">
      <formula>G53="B"</formula>
    </cfRule>
    <cfRule type="expression" dxfId="437" priority="539">
      <formula>G53="C"</formula>
    </cfRule>
    <cfRule type="expression" dxfId="436" priority="540">
      <formula>G53="D"</formula>
    </cfRule>
    <cfRule type="expression" dxfId="435" priority="541">
      <formula>G53="E"</formula>
    </cfRule>
    <cfRule type="expression" dxfId="434" priority="542">
      <formula>G53="F"</formula>
    </cfRule>
    <cfRule type="expression" dxfId="433" priority="543">
      <formula>G53="G"</formula>
    </cfRule>
    <cfRule type="expression" dxfId="432" priority="544">
      <formula>G53="H"</formula>
    </cfRule>
  </conditionalFormatting>
  <conditionalFormatting sqref="G55:G57">
    <cfRule type="expression" dxfId="431" priority="473">
      <formula>G55="A"</formula>
    </cfRule>
    <cfRule type="expression" dxfId="430" priority="474">
      <formula>G55="B"</formula>
    </cfRule>
    <cfRule type="expression" dxfId="429" priority="475">
      <formula>G55="C"</formula>
    </cfRule>
    <cfRule type="expression" dxfId="428" priority="476">
      <formula>G55="D"</formula>
    </cfRule>
    <cfRule type="expression" dxfId="427" priority="477">
      <formula>G55="E"</formula>
    </cfRule>
    <cfRule type="expression" dxfId="426" priority="478">
      <formula>G55="F"</formula>
    </cfRule>
    <cfRule type="expression" dxfId="425" priority="479">
      <formula>G55="G"</formula>
    </cfRule>
    <cfRule type="expression" dxfId="424" priority="480">
      <formula>G55="H"</formula>
    </cfRule>
  </conditionalFormatting>
  <conditionalFormatting sqref="J15:J21">
    <cfRule type="expression" dxfId="423" priority="753">
      <formula>J15="A"</formula>
    </cfRule>
    <cfRule type="expression" dxfId="422" priority="754">
      <formula>J15="B"</formula>
    </cfRule>
    <cfRule type="expression" dxfId="421" priority="755">
      <formula>J15="C"</formula>
    </cfRule>
    <cfRule type="expression" dxfId="420" priority="756">
      <formula>J15="D"</formula>
    </cfRule>
    <cfRule type="expression" dxfId="419" priority="757">
      <formula>J15="E"</formula>
    </cfRule>
    <cfRule type="expression" dxfId="418" priority="758">
      <formula>J15="F"</formula>
    </cfRule>
    <cfRule type="expression" dxfId="417" priority="759">
      <formula>J15="G"</formula>
    </cfRule>
    <cfRule type="expression" dxfId="416" priority="760">
      <formula>J15="H"</formula>
    </cfRule>
  </conditionalFormatting>
  <conditionalFormatting sqref="J26:J54">
    <cfRule type="expression" dxfId="415" priority="529">
      <formula>J26="A"</formula>
    </cfRule>
    <cfRule type="expression" dxfId="414" priority="530">
      <formula>J26="B"</formula>
    </cfRule>
    <cfRule type="expression" dxfId="413" priority="531">
      <formula>J26="C"</formula>
    </cfRule>
    <cfRule type="expression" dxfId="412" priority="532">
      <formula>J26="D"</formula>
    </cfRule>
    <cfRule type="expression" dxfId="411" priority="533">
      <formula>J26="E"</formula>
    </cfRule>
    <cfRule type="expression" dxfId="410" priority="534">
      <formula>J26="F"</formula>
    </cfRule>
    <cfRule type="expression" dxfId="409" priority="535">
      <formula>J26="G"</formula>
    </cfRule>
    <cfRule type="expression" dxfId="408" priority="536">
      <formula>J26="H"</formula>
    </cfRule>
  </conditionalFormatting>
  <conditionalFormatting sqref="J56:J57">
    <cfRule type="expression" dxfId="407" priority="465">
      <formula>J56="A"</formula>
    </cfRule>
    <cfRule type="expression" dxfId="406" priority="466">
      <formula>J56="B"</formula>
    </cfRule>
    <cfRule type="expression" dxfId="405" priority="467">
      <formula>J56="C"</formula>
    </cfRule>
    <cfRule type="expression" dxfId="404" priority="468">
      <formula>J56="D"</formula>
    </cfRule>
    <cfRule type="expression" dxfId="403" priority="469">
      <formula>J56="E"</formula>
    </cfRule>
    <cfRule type="expression" dxfId="402" priority="470">
      <formula>J56="F"</formula>
    </cfRule>
    <cfRule type="expression" dxfId="401" priority="471">
      <formula>J56="G"</formula>
    </cfRule>
    <cfRule type="expression" dxfId="400" priority="472">
      <formula>J56="H"</formula>
    </cfRule>
  </conditionalFormatting>
  <conditionalFormatting sqref="J62:J77">
    <cfRule type="expression" dxfId="399" priority="777">
      <formula>J62="A"</formula>
    </cfRule>
    <cfRule type="expression" dxfId="398" priority="778">
      <formula>J62="B"</formula>
    </cfRule>
    <cfRule type="expression" dxfId="397" priority="779">
      <formula>J62="C"</formula>
    </cfRule>
    <cfRule type="expression" dxfId="396" priority="780">
      <formula>J62="D"</formula>
    </cfRule>
    <cfRule type="expression" dxfId="395" priority="781">
      <formula>J62="E"</formula>
    </cfRule>
    <cfRule type="expression" dxfId="394" priority="782">
      <formula>J62="F"</formula>
    </cfRule>
    <cfRule type="expression" dxfId="393" priority="783">
      <formula>J62="G"</formula>
    </cfRule>
    <cfRule type="expression" dxfId="392" priority="784">
      <formula>J62="H"</formula>
    </cfRule>
  </conditionalFormatting>
  <conditionalFormatting sqref="P15:P21">
    <cfRule type="expression" dxfId="391" priority="745">
      <formula>P15="A"</formula>
    </cfRule>
    <cfRule type="expression" dxfId="390" priority="746">
      <formula>P15="B"</formula>
    </cfRule>
    <cfRule type="expression" dxfId="389" priority="747">
      <formula>P15="C"</formula>
    </cfRule>
    <cfRule type="expression" dxfId="388" priority="748">
      <formula>P15="D"</formula>
    </cfRule>
    <cfRule type="expression" dxfId="387" priority="749">
      <formula>P15="E"</formula>
    </cfRule>
    <cfRule type="expression" dxfId="386" priority="750">
      <formula>P15="F"</formula>
    </cfRule>
    <cfRule type="expression" dxfId="385" priority="751">
      <formula>P15="G"</formula>
    </cfRule>
    <cfRule type="expression" dxfId="384" priority="752">
      <formula>P15="H"</formula>
    </cfRule>
  </conditionalFormatting>
  <conditionalFormatting sqref="P26:P44">
    <cfRule type="expression" dxfId="383" priority="641">
      <formula>P26="A"</formula>
    </cfRule>
    <cfRule type="expression" dxfId="382" priority="642">
      <formula>P26="B"</formula>
    </cfRule>
    <cfRule type="expression" dxfId="381" priority="643">
      <formula>P26="C"</formula>
    </cfRule>
    <cfRule type="expression" dxfId="380" priority="644">
      <formula>P26="D"</formula>
    </cfRule>
    <cfRule type="expression" dxfId="379" priority="645">
      <formula>P26="E"</formula>
    </cfRule>
    <cfRule type="expression" dxfId="378" priority="646">
      <formula>P26="F"</formula>
    </cfRule>
    <cfRule type="expression" dxfId="377" priority="647">
      <formula>P26="G"</formula>
    </cfRule>
    <cfRule type="expression" dxfId="376" priority="648">
      <formula>P26="H"</formula>
    </cfRule>
  </conditionalFormatting>
  <conditionalFormatting sqref="P46:P56">
    <cfRule type="expression" dxfId="375" priority="449">
      <formula>P46="A"</formula>
    </cfRule>
    <cfRule type="expression" dxfId="374" priority="450">
      <formula>P46="B"</formula>
    </cfRule>
    <cfRule type="expression" dxfId="373" priority="451">
      <formula>P46="C"</formula>
    </cfRule>
    <cfRule type="expression" dxfId="372" priority="452">
      <formula>P46="D"</formula>
    </cfRule>
    <cfRule type="expression" dxfId="371" priority="453">
      <formula>P46="E"</formula>
    </cfRule>
    <cfRule type="expression" dxfId="370" priority="454">
      <formula>P46="F"</formula>
    </cfRule>
    <cfRule type="expression" dxfId="369" priority="455">
      <formula>P46="G"</formula>
    </cfRule>
    <cfRule type="expression" dxfId="368" priority="456">
      <formula>P46="H"</formula>
    </cfRule>
  </conditionalFormatting>
  <conditionalFormatting sqref="P73">
    <cfRule type="expression" dxfId="367" priority="233">
      <formula>P73="A"</formula>
    </cfRule>
    <cfRule type="expression" dxfId="366" priority="234">
      <formula>P73="B"</formula>
    </cfRule>
    <cfRule type="expression" dxfId="365" priority="235">
      <formula>P73="C"</formula>
    </cfRule>
    <cfRule type="expression" dxfId="364" priority="236">
      <formula>P73="D"</formula>
    </cfRule>
    <cfRule type="expression" dxfId="363" priority="237">
      <formula>P73="E"</formula>
    </cfRule>
    <cfRule type="expression" dxfId="362" priority="238">
      <formula>P73="F"</formula>
    </cfRule>
    <cfRule type="expression" dxfId="361" priority="239">
      <formula>P73="G"</formula>
    </cfRule>
    <cfRule type="expression" dxfId="360" priority="240">
      <formula>P73="H"</formula>
    </cfRule>
  </conditionalFormatting>
  <conditionalFormatting sqref="P77">
    <cfRule type="expression" dxfId="359" priority="289">
      <formula>P77="A"</formula>
    </cfRule>
    <cfRule type="expression" dxfId="358" priority="290">
      <formula>P77="B"</formula>
    </cfRule>
    <cfRule type="expression" dxfId="357" priority="291">
      <formula>P77="C"</formula>
    </cfRule>
    <cfRule type="expression" dxfId="356" priority="292">
      <formula>P77="D"</formula>
    </cfRule>
    <cfRule type="expression" dxfId="355" priority="293">
      <formula>P77="E"</formula>
    </cfRule>
    <cfRule type="expression" dxfId="354" priority="294">
      <formula>P77="F"</formula>
    </cfRule>
    <cfRule type="expression" dxfId="353" priority="295">
      <formula>P77="G"</formula>
    </cfRule>
    <cfRule type="expression" dxfId="352" priority="296">
      <formula>P77="H"</formula>
    </cfRule>
  </conditionalFormatting>
  <conditionalFormatting sqref="S26:S44">
    <cfRule type="expression" dxfId="351" priority="633">
      <formula>S26="A"</formula>
    </cfRule>
    <cfRule type="expression" dxfId="350" priority="634">
      <formula>S26="B"</formula>
    </cfRule>
    <cfRule type="expression" dxfId="349" priority="635">
      <formula>S26="C"</formula>
    </cfRule>
    <cfRule type="expression" dxfId="348" priority="636">
      <formula>S26="D"</formula>
    </cfRule>
    <cfRule type="expression" dxfId="347" priority="637">
      <formula>S26="E"</formula>
    </cfRule>
    <cfRule type="expression" dxfId="346" priority="638">
      <formula>S26="F"</formula>
    </cfRule>
    <cfRule type="expression" dxfId="345" priority="639">
      <formula>S26="G"</formula>
    </cfRule>
    <cfRule type="expression" dxfId="344" priority="640">
      <formula>S26="H"</formula>
    </cfRule>
  </conditionalFormatting>
  <conditionalFormatting sqref="S46:S54">
    <cfRule type="expression" dxfId="343" priority="497">
      <formula>S46="A"</formula>
    </cfRule>
    <cfRule type="expression" dxfId="342" priority="498">
      <formula>S46="B"</formula>
    </cfRule>
    <cfRule type="expression" dxfId="341" priority="499">
      <formula>S46="C"</formula>
    </cfRule>
    <cfRule type="expression" dxfId="340" priority="500">
      <formula>S46="D"</formula>
    </cfRule>
    <cfRule type="expression" dxfId="339" priority="501">
      <formula>S46="E"</formula>
    </cfRule>
    <cfRule type="expression" dxfId="338" priority="502">
      <formula>S46="F"</formula>
    </cfRule>
    <cfRule type="expression" dxfId="337" priority="503">
      <formula>S46="G"</formula>
    </cfRule>
    <cfRule type="expression" dxfId="336" priority="504">
      <formula>S46="H"</formula>
    </cfRule>
  </conditionalFormatting>
  <conditionalFormatting sqref="S56:S57">
    <cfRule type="expression" dxfId="335" priority="489">
      <formula>S56="A"</formula>
    </cfRule>
    <cfRule type="expression" dxfId="334" priority="490">
      <formula>S56="B"</formula>
    </cfRule>
    <cfRule type="expression" dxfId="333" priority="491">
      <formula>S56="C"</formula>
    </cfRule>
    <cfRule type="expression" dxfId="332" priority="492">
      <formula>S56="D"</formula>
    </cfRule>
    <cfRule type="expression" dxfId="331" priority="493">
      <formula>S56="E"</formula>
    </cfRule>
    <cfRule type="expression" dxfId="330" priority="494">
      <formula>S56="F"</formula>
    </cfRule>
    <cfRule type="expression" dxfId="329" priority="495">
      <formula>S56="G"</formula>
    </cfRule>
    <cfRule type="expression" dxfId="328" priority="496">
      <formula>S56="H"</formula>
    </cfRule>
  </conditionalFormatting>
  <conditionalFormatting sqref="V19">
    <cfRule type="expression" dxfId="327" priority="737">
      <formula>V19="A"</formula>
    </cfRule>
    <cfRule type="expression" dxfId="326" priority="738">
      <formula>V19="B"</formula>
    </cfRule>
    <cfRule type="expression" dxfId="325" priority="739">
      <formula>V19="C"</formula>
    </cfRule>
    <cfRule type="expression" dxfId="324" priority="740">
      <formula>V19="D"</formula>
    </cfRule>
    <cfRule type="expression" dxfId="323" priority="741">
      <formula>V19="E"</formula>
    </cfRule>
    <cfRule type="expression" dxfId="322" priority="742">
      <formula>V19="F"</formula>
    </cfRule>
    <cfRule type="expression" dxfId="321" priority="743">
      <formula>V19="G"</formula>
    </cfRule>
    <cfRule type="expression" dxfId="320" priority="744">
      <formula>V19="H"</formula>
    </cfRule>
  </conditionalFormatting>
  <conditionalFormatting sqref="V46">
    <cfRule type="expression" dxfId="319" priority="441">
      <formula>V46="A"</formula>
    </cfRule>
    <cfRule type="expression" dxfId="318" priority="442">
      <formula>V46="B"</formula>
    </cfRule>
    <cfRule type="expression" dxfId="317" priority="443">
      <formula>V46="C"</formula>
    </cfRule>
    <cfRule type="expression" dxfId="316" priority="444">
      <formula>V46="D"</formula>
    </cfRule>
    <cfRule type="expression" dxfId="315" priority="445">
      <formula>V46="E"</formula>
    </cfRule>
    <cfRule type="expression" dxfId="314" priority="446">
      <formula>V46="F"</formula>
    </cfRule>
    <cfRule type="expression" dxfId="313" priority="447">
      <formula>V46="G"</formula>
    </cfRule>
    <cfRule type="expression" dxfId="312" priority="448">
      <formula>V46="H"</formula>
    </cfRule>
  </conditionalFormatting>
  <conditionalFormatting sqref="Y16">
    <cfRule type="expression" dxfId="311" priority="729">
      <formula>Y16="A"</formula>
    </cfRule>
    <cfRule type="expression" dxfId="310" priority="730">
      <formula>Y16="B"</formula>
    </cfRule>
    <cfRule type="expression" dxfId="309" priority="731">
      <formula>Y16="C"</formula>
    </cfRule>
    <cfRule type="expression" dxfId="308" priority="732">
      <formula>Y16="D"</formula>
    </cfRule>
    <cfRule type="expression" dxfId="307" priority="733">
      <formula>Y16="E"</formula>
    </cfRule>
    <cfRule type="expression" dxfId="306" priority="734">
      <formula>Y16="F"</formula>
    </cfRule>
    <cfRule type="expression" dxfId="305" priority="735">
      <formula>Y16="G"</formula>
    </cfRule>
    <cfRule type="expression" dxfId="304" priority="736">
      <formula>Y16="H"</formula>
    </cfRule>
  </conditionalFormatting>
  <conditionalFormatting sqref="Y26:Y40">
    <cfRule type="expression" dxfId="303" priority="625">
      <formula>Y26="A"</formula>
    </cfRule>
    <cfRule type="expression" dxfId="302" priority="626">
      <formula>Y26="B"</formula>
    </cfRule>
    <cfRule type="expression" dxfId="301" priority="627">
      <formula>Y26="C"</formula>
    </cfRule>
    <cfRule type="expression" dxfId="300" priority="628">
      <formula>Y26="D"</formula>
    </cfRule>
    <cfRule type="expression" dxfId="299" priority="629">
      <formula>Y26="E"</formula>
    </cfRule>
    <cfRule type="expression" dxfId="298" priority="630">
      <formula>Y26="F"</formula>
    </cfRule>
    <cfRule type="expression" dxfId="297" priority="631">
      <formula>Y26="G"</formula>
    </cfRule>
    <cfRule type="expression" dxfId="296" priority="632">
      <formula>Y26="H"</formula>
    </cfRule>
  </conditionalFormatting>
  <conditionalFormatting sqref="Y51">
    <cfRule type="expression" dxfId="295" priority="425">
      <formula>Y51="A"</formula>
    </cfRule>
    <cfRule type="expression" dxfId="294" priority="426">
      <formula>Y51="B"</formula>
    </cfRule>
    <cfRule type="expression" dxfId="293" priority="427">
      <formula>Y51="C"</formula>
    </cfRule>
    <cfRule type="expression" dxfId="292" priority="428">
      <formula>Y51="D"</formula>
    </cfRule>
    <cfRule type="expression" dxfId="291" priority="429">
      <formula>Y51="E"</formula>
    </cfRule>
    <cfRule type="expression" dxfId="290" priority="430">
      <formula>Y51="F"</formula>
    </cfRule>
    <cfRule type="expression" dxfId="289" priority="431">
      <formula>Y51="G"</formula>
    </cfRule>
    <cfRule type="expression" dxfId="288" priority="432">
      <formula>Y51="H"</formula>
    </cfRule>
  </conditionalFormatting>
  <conditionalFormatting sqref="Y53">
    <cfRule type="expression" dxfId="287" priority="433">
      <formula>Y53="A"</formula>
    </cfRule>
    <cfRule type="expression" dxfId="286" priority="434">
      <formula>Y53="B"</formula>
    </cfRule>
    <cfRule type="expression" dxfId="285" priority="435">
      <formula>Y53="C"</formula>
    </cfRule>
    <cfRule type="expression" dxfId="284" priority="436">
      <formula>Y53="D"</formula>
    </cfRule>
    <cfRule type="expression" dxfId="283" priority="437">
      <formula>Y53="E"</formula>
    </cfRule>
    <cfRule type="expression" dxfId="282" priority="438">
      <formula>Y53="F"</formula>
    </cfRule>
    <cfRule type="expression" dxfId="281" priority="439">
      <formula>Y53="G"</formula>
    </cfRule>
    <cfRule type="expression" dxfId="280" priority="440">
      <formula>Y53="H"</formula>
    </cfRule>
  </conditionalFormatting>
  <conditionalFormatting sqref="Y57">
    <cfRule type="expression" dxfId="279" priority="417">
      <formula>Y57="A"</formula>
    </cfRule>
    <cfRule type="expression" dxfId="278" priority="418">
      <formula>Y57="B"</formula>
    </cfRule>
    <cfRule type="expression" dxfId="277" priority="419">
      <formula>Y57="C"</formula>
    </cfRule>
    <cfRule type="expression" dxfId="276" priority="420">
      <formula>Y57="D"</formula>
    </cfRule>
    <cfRule type="expression" dxfId="275" priority="421">
      <formula>Y57="E"</formula>
    </cfRule>
    <cfRule type="expression" dxfId="274" priority="422">
      <formula>Y57="F"</formula>
    </cfRule>
    <cfRule type="expression" dxfId="273" priority="423">
      <formula>Y57="G"</formula>
    </cfRule>
    <cfRule type="expression" dxfId="272" priority="424">
      <formula>Y57="H"</formula>
    </cfRule>
  </conditionalFormatting>
  <conditionalFormatting sqref="AB11:AB21">
    <cfRule type="expression" dxfId="271" priority="721">
      <formula>AB11="A"</formula>
    </cfRule>
    <cfRule type="expression" dxfId="270" priority="722">
      <formula>AB11="B"</formula>
    </cfRule>
    <cfRule type="expression" dxfId="269" priority="723">
      <formula>AB11="C"</formula>
    </cfRule>
    <cfRule type="expression" dxfId="268" priority="724">
      <formula>AB11="D"</formula>
    </cfRule>
    <cfRule type="expression" dxfId="267" priority="725">
      <formula>AB11="E"</formula>
    </cfRule>
    <cfRule type="expression" dxfId="266" priority="726">
      <formula>AB11="F"</formula>
    </cfRule>
    <cfRule type="expression" dxfId="265" priority="727">
      <formula>AB11="G"</formula>
    </cfRule>
    <cfRule type="expression" dxfId="264" priority="728">
      <formula>AB11="H"</formula>
    </cfRule>
  </conditionalFormatting>
  <conditionalFormatting sqref="AB26:AB56">
    <cfRule type="expression" dxfId="263" priority="305">
      <formula>AB26="A"</formula>
    </cfRule>
    <cfRule type="expression" dxfId="262" priority="306">
      <formula>AB26="B"</formula>
    </cfRule>
    <cfRule type="expression" dxfId="261" priority="307">
      <formula>AB26="C"</formula>
    </cfRule>
    <cfRule type="expression" dxfId="260" priority="308">
      <formula>AB26="D"</formula>
    </cfRule>
    <cfRule type="expression" dxfId="259" priority="309">
      <formula>AB26="E"</formula>
    </cfRule>
    <cfRule type="expression" dxfId="258" priority="310">
      <formula>AB26="F"</formula>
    </cfRule>
    <cfRule type="expression" dxfId="257" priority="311">
      <formula>AB26="G"</formula>
    </cfRule>
    <cfRule type="expression" dxfId="256" priority="312">
      <formula>AB26="H"</formula>
    </cfRule>
  </conditionalFormatting>
  <conditionalFormatting sqref="AB65">
    <cfRule type="expression" dxfId="255" priority="41">
      <formula>AB65="A"</formula>
    </cfRule>
    <cfRule type="expression" dxfId="254" priority="42">
      <formula>AB65="B"</formula>
    </cfRule>
    <cfRule type="expression" dxfId="253" priority="43">
      <formula>AB65="C"</formula>
    </cfRule>
    <cfRule type="expression" dxfId="252" priority="44">
      <formula>AB65="D"</formula>
    </cfRule>
    <cfRule type="expression" dxfId="251" priority="45">
      <formula>AB65="E"</formula>
    </cfRule>
    <cfRule type="expression" dxfId="250" priority="46">
      <formula>AB65="F"</formula>
    </cfRule>
    <cfRule type="expression" dxfId="249" priority="47">
      <formula>AB65="G"</formula>
    </cfRule>
    <cfRule type="expression" dxfId="248" priority="48">
      <formula>AB65="H"</formula>
    </cfRule>
  </conditionalFormatting>
  <conditionalFormatting sqref="AB69:AB72">
    <cfRule type="expression" dxfId="247" priority="129">
      <formula>AB69="A"</formula>
    </cfRule>
    <cfRule type="expression" dxfId="246" priority="130">
      <formula>AB69="B"</formula>
    </cfRule>
    <cfRule type="expression" dxfId="245" priority="131">
      <formula>AB69="C"</formula>
    </cfRule>
    <cfRule type="expression" dxfId="244" priority="132">
      <formula>AB69="D"</formula>
    </cfRule>
    <cfRule type="expression" dxfId="243" priority="133">
      <formula>AB69="E"</formula>
    </cfRule>
    <cfRule type="expression" dxfId="242" priority="134">
      <formula>AB69="F"</formula>
    </cfRule>
    <cfRule type="expression" dxfId="241" priority="135">
      <formula>AB69="G"</formula>
    </cfRule>
    <cfRule type="expression" dxfId="240" priority="136">
      <formula>AB69="H"</formula>
    </cfRule>
  </conditionalFormatting>
  <conditionalFormatting sqref="AB74:AB76">
    <cfRule type="expression" dxfId="239" priority="257">
      <formula>AB74="A"</formula>
    </cfRule>
    <cfRule type="expression" dxfId="238" priority="258">
      <formula>AB74="B"</formula>
    </cfRule>
    <cfRule type="expression" dxfId="237" priority="259">
      <formula>AB74="C"</formula>
    </cfRule>
    <cfRule type="expression" dxfId="236" priority="260">
      <formula>AB74="D"</formula>
    </cfRule>
    <cfRule type="expression" dxfId="235" priority="261">
      <formula>AB74="E"</formula>
    </cfRule>
    <cfRule type="expression" dxfId="234" priority="262">
      <formula>AB74="F"</formula>
    </cfRule>
    <cfRule type="expression" dxfId="233" priority="263">
      <formula>AB74="G"</formula>
    </cfRule>
    <cfRule type="expression" dxfId="232" priority="264">
      <formula>AB74="H"</formula>
    </cfRule>
  </conditionalFormatting>
  <conditionalFormatting sqref="AE15:AE21">
    <cfRule type="expression" dxfId="231" priority="713">
      <formula>AE15="A"</formula>
    </cfRule>
    <cfRule type="expression" dxfId="230" priority="714">
      <formula>AE15="B"</formula>
    </cfRule>
    <cfRule type="expression" dxfId="229" priority="715">
      <formula>AE15="C"</formula>
    </cfRule>
    <cfRule type="expression" dxfId="228" priority="716">
      <formula>AE15="D"</formula>
    </cfRule>
    <cfRule type="expression" dxfId="227" priority="717">
      <formula>AE15="E"</formula>
    </cfRule>
    <cfRule type="expression" dxfId="226" priority="718">
      <formula>AE15="F"</formula>
    </cfRule>
    <cfRule type="expression" dxfId="225" priority="719">
      <formula>AE15="G"</formula>
    </cfRule>
    <cfRule type="expression" dxfId="224" priority="720">
      <formula>AE15="H"</formula>
    </cfRule>
  </conditionalFormatting>
  <conditionalFormatting sqref="AE26:AE45">
    <cfRule type="expression" dxfId="223" priority="601">
      <formula>AE26="A"</formula>
    </cfRule>
    <cfRule type="expression" dxfId="222" priority="602">
      <formula>AE26="B"</formula>
    </cfRule>
    <cfRule type="expression" dxfId="221" priority="603">
      <formula>AE26="C"</formula>
    </cfRule>
    <cfRule type="expression" dxfId="220" priority="604">
      <formula>AE26="D"</formula>
    </cfRule>
    <cfRule type="expression" dxfId="219" priority="605">
      <formula>AE26="E"</formula>
    </cfRule>
    <cfRule type="expression" dxfId="218" priority="606">
      <formula>AE26="F"</formula>
    </cfRule>
    <cfRule type="expression" dxfId="217" priority="607">
      <formula>AE26="G"</formula>
    </cfRule>
    <cfRule type="expression" dxfId="216" priority="608">
      <formula>AE26="H"</formula>
    </cfRule>
  </conditionalFormatting>
  <conditionalFormatting sqref="AE49">
    <cfRule type="expression" dxfId="215" priority="393">
      <formula>AE49="A"</formula>
    </cfRule>
    <cfRule type="expression" dxfId="214" priority="394">
      <formula>AE49="B"</formula>
    </cfRule>
    <cfRule type="expression" dxfId="213" priority="395">
      <formula>AE49="C"</formula>
    </cfRule>
    <cfRule type="expression" dxfId="212" priority="396">
      <formula>AE49="D"</formula>
    </cfRule>
    <cfRule type="expression" dxfId="211" priority="397">
      <formula>AE49="E"</formula>
    </cfRule>
    <cfRule type="expression" dxfId="210" priority="398">
      <formula>AE49="F"</formula>
    </cfRule>
    <cfRule type="expression" dxfId="209" priority="399">
      <formula>AE49="G"</formula>
    </cfRule>
    <cfRule type="expression" dxfId="208" priority="400">
      <formula>AE49="H"</formula>
    </cfRule>
  </conditionalFormatting>
  <conditionalFormatting sqref="AE51:AE52">
    <cfRule type="expression" dxfId="207" priority="401">
      <formula>AE51="A"</formula>
    </cfRule>
    <cfRule type="expression" dxfId="206" priority="402">
      <formula>AE51="B"</formula>
    </cfRule>
    <cfRule type="expression" dxfId="205" priority="403">
      <formula>AE51="C"</formula>
    </cfRule>
    <cfRule type="expression" dxfId="204" priority="404">
      <formula>AE51="D"</formula>
    </cfRule>
    <cfRule type="expression" dxfId="203" priority="405">
      <formula>AE51="E"</formula>
    </cfRule>
    <cfRule type="expression" dxfId="202" priority="406">
      <formula>AE51="F"</formula>
    </cfRule>
    <cfRule type="expression" dxfId="201" priority="407">
      <formula>AE51="G"</formula>
    </cfRule>
    <cfRule type="expression" dxfId="200" priority="408">
      <formula>AE51="H"</formula>
    </cfRule>
  </conditionalFormatting>
  <conditionalFormatting sqref="AH11:AH21">
    <cfRule type="expression" dxfId="199" priority="705">
      <formula>AH11="A"</formula>
    </cfRule>
    <cfRule type="expression" dxfId="198" priority="706">
      <formula>AH11="B"</formula>
    </cfRule>
    <cfRule type="expression" dxfId="197" priority="707">
      <formula>AH11="C"</formula>
    </cfRule>
    <cfRule type="expression" dxfId="196" priority="708">
      <formula>AH11="D"</formula>
    </cfRule>
    <cfRule type="expression" dxfId="195" priority="709">
      <formula>AH11="E"</formula>
    </cfRule>
    <cfRule type="expression" dxfId="194" priority="710">
      <formula>AH11="F"</formula>
    </cfRule>
    <cfRule type="expression" dxfId="193" priority="711">
      <formula>AH11="G"</formula>
    </cfRule>
    <cfRule type="expression" dxfId="192" priority="712">
      <formula>AH11="H"</formula>
    </cfRule>
  </conditionalFormatting>
  <conditionalFormatting sqref="AH26:AH50">
    <cfRule type="expression" dxfId="191" priority="385">
      <formula>AH26="A"</formula>
    </cfRule>
    <cfRule type="expression" dxfId="190" priority="386">
      <formula>AH26="B"</formula>
    </cfRule>
    <cfRule type="expression" dxfId="189" priority="387">
      <formula>AH26="C"</formula>
    </cfRule>
    <cfRule type="expression" dxfId="188" priority="388">
      <formula>AH26="D"</formula>
    </cfRule>
    <cfRule type="expression" dxfId="187" priority="389">
      <formula>AH26="E"</formula>
    </cfRule>
    <cfRule type="expression" dxfId="186" priority="390">
      <formula>AH26="F"</formula>
    </cfRule>
    <cfRule type="expression" dxfId="185" priority="391">
      <formula>AH26="G"</formula>
    </cfRule>
    <cfRule type="expression" dxfId="184" priority="392">
      <formula>AH26="H"</formula>
    </cfRule>
  </conditionalFormatting>
  <conditionalFormatting sqref="AK11:AK21">
    <cfRule type="expression" dxfId="183" priority="697">
      <formula>AK11="A"</formula>
    </cfRule>
    <cfRule type="expression" dxfId="182" priority="698">
      <formula>AK11="B"</formula>
    </cfRule>
    <cfRule type="expression" dxfId="181" priority="699">
      <formula>AK11="C"</formula>
    </cfRule>
    <cfRule type="expression" dxfId="180" priority="700">
      <formula>AK11="D"</formula>
    </cfRule>
    <cfRule type="expression" dxfId="179" priority="701">
      <formula>AK11="E"</formula>
    </cfRule>
    <cfRule type="expression" dxfId="178" priority="702">
      <formula>AK11="F"</formula>
    </cfRule>
    <cfRule type="expression" dxfId="177" priority="703">
      <formula>AK11="G"</formula>
    </cfRule>
    <cfRule type="expression" dxfId="176" priority="704">
      <formula>AK11="H"</formula>
    </cfRule>
  </conditionalFormatting>
  <conditionalFormatting sqref="AK26:AK38">
    <cfRule type="expression" dxfId="175" priority="585">
      <formula>AK26="A"</formula>
    </cfRule>
    <cfRule type="expression" dxfId="174" priority="586">
      <formula>AK26="B"</formula>
    </cfRule>
    <cfRule type="expression" dxfId="173" priority="587">
      <formula>AK26="C"</formula>
    </cfRule>
    <cfRule type="expression" dxfId="172" priority="588">
      <formula>AK26="D"</formula>
    </cfRule>
    <cfRule type="expression" dxfId="171" priority="589">
      <formula>AK26="E"</formula>
    </cfRule>
    <cfRule type="expression" dxfId="170" priority="590">
      <formula>AK26="F"</formula>
    </cfRule>
    <cfRule type="expression" dxfId="169" priority="591">
      <formula>AK26="G"</formula>
    </cfRule>
    <cfRule type="expression" dxfId="168" priority="592">
      <formula>AK26="H"</formula>
    </cfRule>
  </conditionalFormatting>
  <conditionalFormatting sqref="AK47">
    <cfRule type="expression" dxfId="167" priority="377">
      <formula>AK47="A"</formula>
    </cfRule>
    <cfRule type="expression" dxfId="166" priority="378">
      <formula>AK47="B"</formula>
    </cfRule>
    <cfRule type="expression" dxfId="165" priority="379">
      <formula>AK47="C"</formula>
    </cfRule>
    <cfRule type="expression" dxfId="164" priority="380">
      <formula>AK47="D"</formula>
    </cfRule>
    <cfRule type="expression" dxfId="163" priority="381">
      <formula>AK47="E"</formula>
    </cfRule>
    <cfRule type="expression" dxfId="162" priority="382">
      <formula>AK47="F"</formula>
    </cfRule>
    <cfRule type="expression" dxfId="161" priority="383">
      <formula>AK47="G"</formula>
    </cfRule>
    <cfRule type="expression" dxfId="160" priority="384">
      <formula>AK47="H"</formula>
    </cfRule>
  </conditionalFormatting>
  <conditionalFormatting sqref="AN11">
    <cfRule type="expression" dxfId="159" priority="1">
      <formula>AN11="A"</formula>
    </cfRule>
    <cfRule type="expression" dxfId="158" priority="2">
      <formula>AN11="B"</formula>
    </cfRule>
    <cfRule type="expression" dxfId="157" priority="3">
      <formula>AN11="C"</formula>
    </cfRule>
    <cfRule type="expression" dxfId="156" priority="4">
      <formula>AN11="D"</formula>
    </cfRule>
    <cfRule type="expression" dxfId="155" priority="5">
      <formula>AN11="E"</formula>
    </cfRule>
    <cfRule type="expression" dxfId="154" priority="6">
      <formula>AN11="F"</formula>
    </cfRule>
    <cfRule type="expression" dxfId="153" priority="7">
      <formula>AN11="G"</formula>
    </cfRule>
    <cfRule type="expression" dxfId="152" priority="8">
      <formula>AN11="H"</formula>
    </cfRule>
  </conditionalFormatting>
  <conditionalFormatting sqref="AN16:AN21">
    <cfRule type="expression" dxfId="151" priority="689">
      <formula>AN16="A"</formula>
    </cfRule>
    <cfRule type="expression" dxfId="150" priority="690">
      <formula>AN16="B"</formula>
    </cfRule>
    <cfRule type="expression" dxfId="149" priority="691">
      <formula>AN16="C"</formula>
    </cfRule>
    <cfRule type="expression" dxfId="148" priority="692">
      <formula>AN16="D"</formula>
    </cfRule>
    <cfRule type="expression" dxfId="147" priority="693">
      <formula>AN16="E"</formula>
    </cfRule>
    <cfRule type="expression" dxfId="146" priority="694">
      <formula>AN16="F"</formula>
    </cfRule>
    <cfRule type="expression" dxfId="145" priority="695">
      <formula>AN16="G"</formula>
    </cfRule>
    <cfRule type="expression" dxfId="144" priority="696">
      <formula>AN16="H"</formula>
    </cfRule>
  </conditionalFormatting>
  <conditionalFormatting sqref="AN26:AN54">
    <cfRule type="expression" dxfId="143" priority="369">
      <formula>AN26="A"</formula>
    </cfRule>
    <cfRule type="expression" dxfId="142" priority="370">
      <formula>AN26="B"</formula>
    </cfRule>
    <cfRule type="expression" dxfId="141" priority="371">
      <formula>AN26="C"</formula>
    </cfRule>
    <cfRule type="expression" dxfId="140" priority="372">
      <formula>AN26="D"</formula>
    </cfRule>
    <cfRule type="expression" dxfId="139" priority="373">
      <formula>AN26="E"</formula>
    </cfRule>
    <cfRule type="expression" dxfId="138" priority="374">
      <formula>AN26="F"</formula>
    </cfRule>
    <cfRule type="expression" dxfId="137" priority="375">
      <formula>AN26="G"</formula>
    </cfRule>
    <cfRule type="expression" dxfId="136" priority="376">
      <formula>AN26="H"</formula>
    </cfRule>
  </conditionalFormatting>
  <conditionalFormatting sqref="AN73">
    <cfRule type="expression" dxfId="135" priority="225">
      <formula>AN73="A"</formula>
    </cfRule>
    <cfRule type="expression" dxfId="134" priority="226">
      <formula>AN73="B"</formula>
    </cfRule>
    <cfRule type="expression" dxfId="133" priority="227">
      <formula>AN73="C"</formula>
    </cfRule>
    <cfRule type="expression" dxfId="132" priority="228">
      <formula>AN73="D"</formula>
    </cfRule>
    <cfRule type="expression" dxfId="131" priority="229">
      <formula>AN73="E"</formula>
    </cfRule>
    <cfRule type="expression" dxfId="130" priority="230">
      <formula>AN73="F"</formula>
    </cfRule>
    <cfRule type="expression" dxfId="129" priority="231">
      <formula>AN73="G"</formula>
    </cfRule>
    <cfRule type="expression" dxfId="128" priority="232">
      <formula>AN73="H"</formula>
    </cfRule>
  </conditionalFormatting>
  <conditionalFormatting sqref="AQ15:AQ21">
    <cfRule type="expression" dxfId="127" priority="681">
      <formula>AQ15="A"</formula>
    </cfRule>
    <cfRule type="expression" dxfId="126" priority="682">
      <formula>AQ15="B"</formula>
    </cfRule>
    <cfRule type="expression" dxfId="125" priority="683">
      <formula>AQ15="C"</formula>
    </cfRule>
    <cfRule type="expression" dxfId="124" priority="684">
      <formula>AQ15="D"</formula>
    </cfRule>
    <cfRule type="expression" dxfId="123" priority="685">
      <formula>AQ15="E"</formula>
    </cfRule>
    <cfRule type="expression" dxfId="122" priority="686">
      <formula>AQ15="F"</formula>
    </cfRule>
    <cfRule type="expression" dxfId="121" priority="687">
      <formula>AQ15="G"</formula>
    </cfRule>
    <cfRule type="expression" dxfId="120" priority="688">
      <formula>AQ15="H"</formula>
    </cfRule>
  </conditionalFormatting>
  <conditionalFormatting sqref="AQ26:AQ54">
    <cfRule type="expression" dxfId="119" priority="337">
      <formula>AQ26="A"</formula>
    </cfRule>
    <cfRule type="expression" dxfId="118" priority="338">
      <formula>AQ26="B"</formula>
    </cfRule>
    <cfRule type="expression" dxfId="117" priority="339">
      <formula>AQ26="C"</formula>
    </cfRule>
    <cfRule type="expression" dxfId="116" priority="340">
      <formula>AQ26="D"</formula>
    </cfRule>
    <cfRule type="expression" dxfId="115" priority="341">
      <formula>AQ26="E"</formula>
    </cfRule>
    <cfRule type="expression" dxfId="114" priority="342">
      <formula>AQ26="F"</formula>
    </cfRule>
    <cfRule type="expression" dxfId="113" priority="343">
      <formula>AQ26="G"</formula>
    </cfRule>
    <cfRule type="expression" dxfId="112" priority="344">
      <formula>AQ26="H"</formula>
    </cfRule>
  </conditionalFormatting>
  <conditionalFormatting sqref="AQ56:AQ57">
    <cfRule type="expression" dxfId="111" priority="321">
      <formula>AQ56="A"</formula>
    </cfRule>
    <cfRule type="expression" dxfId="110" priority="322">
      <formula>AQ56="B"</formula>
    </cfRule>
    <cfRule type="expression" dxfId="109" priority="323">
      <formula>AQ56="C"</formula>
    </cfRule>
    <cfRule type="expression" dxfId="108" priority="324">
      <formula>AQ56="D"</formula>
    </cfRule>
    <cfRule type="expression" dxfId="107" priority="325">
      <formula>AQ56="E"</formula>
    </cfRule>
    <cfRule type="expression" dxfId="106" priority="326">
      <formula>AQ56="F"</formula>
    </cfRule>
    <cfRule type="expression" dxfId="105" priority="327">
      <formula>AQ56="G"</formula>
    </cfRule>
    <cfRule type="expression" dxfId="104" priority="328">
      <formula>AQ56="H"</formula>
    </cfRule>
  </conditionalFormatting>
  <conditionalFormatting sqref="AQ64:AQ65">
    <cfRule type="expression" dxfId="103" priority="49">
      <formula>AQ64="A"</formula>
    </cfRule>
    <cfRule type="expression" dxfId="102" priority="50">
      <formula>AQ64="B"</formula>
    </cfRule>
    <cfRule type="expression" dxfId="101" priority="51">
      <formula>AQ64="C"</formula>
    </cfRule>
    <cfRule type="expression" dxfId="100" priority="52">
      <formula>AQ64="D"</formula>
    </cfRule>
    <cfRule type="expression" dxfId="99" priority="53">
      <formula>AQ64="E"</formula>
    </cfRule>
    <cfRule type="expression" dxfId="98" priority="54">
      <formula>AQ64="F"</formula>
    </cfRule>
    <cfRule type="expression" dxfId="97" priority="55">
      <formula>AQ64="G"</formula>
    </cfRule>
    <cfRule type="expression" dxfId="96" priority="56">
      <formula>AQ64="H"</formula>
    </cfRule>
  </conditionalFormatting>
  <conditionalFormatting sqref="AQ67:AQ73">
    <cfRule type="expression" dxfId="95" priority="89">
      <formula>AQ67="A"</formula>
    </cfRule>
    <cfRule type="expression" dxfId="94" priority="90">
      <formula>AQ67="B"</formula>
    </cfRule>
    <cfRule type="expression" dxfId="93" priority="91">
      <formula>AQ67="C"</formula>
    </cfRule>
    <cfRule type="expression" dxfId="92" priority="92">
      <formula>AQ67="D"</formula>
    </cfRule>
    <cfRule type="expression" dxfId="91" priority="93">
      <formula>AQ67="E"</formula>
    </cfRule>
    <cfRule type="expression" dxfId="90" priority="94">
      <formula>AQ67="F"</formula>
    </cfRule>
    <cfRule type="expression" dxfId="89" priority="95">
      <formula>AQ67="G"</formula>
    </cfRule>
    <cfRule type="expression" dxfId="88" priority="96">
      <formula>AQ67="H"</formula>
    </cfRule>
  </conditionalFormatting>
  <conditionalFormatting sqref="AQ77:AR77">
    <cfRule type="expression" dxfId="87" priority="249">
      <formula>AQ77="A"</formula>
    </cfRule>
    <cfRule type="expression" dxfId="86" priority="250">
      <formula>AQ77="B"</formula>
    </cfRule>
    <cfRule type="expression" dxfId="85" priority="251">
      <formula>AQ77="C"</formula>
    </cfRule>
    <cfRule type="expression" dxfId="84" priority="252">
      <formula>AQ77="D"</formula>
    </cfRule>
    <cfRule type="expression" dxfId="83" priority="253">
      <formula>AQ77="E"</formula>
    </cfRule>
    <cfRule type="expression" dxfId="82" priority="254">
      <formula>AQ77="F"</formula>
    </cfRule>
    <cfRule type="expression" dxfId="81" priority="255">
      <formula>AQ77="G"</formula>
    </cfRule>
    <cfRule type="expression" dxfId="80" priority="256">
      <formula>AQ77="H"</formula>
    </cfRule>
  </conditionalFormatting>
  <conditionalFormatting sqref="AR75">
    <cfRule type="expression" dxfId="79" priority="281">
      <formula>AR75="A"</formula>
    </cfRule>
    <cfRule type="expression" dxfId="78" priority="282">
      <formula>AR75="B"</formula>
    </cfRule>
    <cfRule type="expression" dxfId="77" priority="283">
      <formula>AR75="C"</formula>
    </cfRule>
    <cfRule type="expression" dxfId="76" priority="284">
      <formula>AR75="D"</formula>
    </cfRule>
    <cfRule type="expression" dxfId="75" priority="285">
      <formula>AR75="E"</formula>
    </cfRule>
    <cfRule type="expression" dxfId="74" priority="286">
      <formula>AR75="F"</formula>
    </cfRule>
    <cfRule type="expression" dxfId="73" priority="287">
      <formula>AR75="G"</formula>
    </cfRule>
    <cfRule type="expression" dxfId="72" priority="288">
      <formula>AR75="H"</formula>
    </cfRule>
  </conditionalFormatting>
  <conditionalFormatting sqref="AT15:AT21">
    <cfRule type="expression" dxfId="71" priority="673">
      <formula>AT15="A"</formula>
    </cfRule>
    <cfRule type="expression" dxfId="70" priority="674">
      <formula>AT15="B"</formula>
    </cfRule>
    <cfRule type="expression" dxfId="69" priority="675">
      <formula>AT15="C"</formula>
    </cfRule>
    <cfRule type="expression" dxfId="68" priority="676">
      <formula>AT15="D"</formula>
    </cfRule>
    <cfRule type="expression" dxfId="67" priority="677">
      <formula>AT15="E"</formula>
    </cfRule>
    <cfRule type="expression" dxfId="66" priority="678">
      <formula>AT15="F"</formula>
    </cfRule>
    <cfRule type="expression" dxfId="65" priority="679">
      <formula>AT15="G"</formula>
    </cfRule>
    <cfRule type="expression" dxfId="64" priority="680">
      <formula>AT15="H"</formula>
    </cfRule>
  </conditionalFormatting>
  <conditionalFormatting sqref="AT26:AT57">
    <cfRule type="expression" dxfId="63" priority="297">
      <formula>AT26="A"</formula>
    </cfRule>
    <cfRule type="expression" dxfId="62" priority="298">
      <formula>AT26="B"</formula>
    </cfRule>
    <cfRule type="expression" dxfId="61" priority="299">
      <formula>AT26="C"</formula>
    </cfRule>
    <cfRule type="expression" dxfId="60" priority="300">
      <formula>AT26="D"</formula>
    </cfRule>
    <cfRule type="expression" dxfId="59" priority="301">
      <formula>AT26="E"</formula>
    </cfRule>
    <cfRule type="expression" dxfId="58" priority="302">
      <formula>AT26="F"</formula>
    </cfRule>
    <cfRule type="expression" dxfId="57" priority="303">
      <formula>AT26="G"</formula>
    </cfRule>
    <cfRule type="expression" dxfId="56" priority="304">
      <formula>AT26="H"</formula>
    </cfRule>
  </conditionalFormatting>
  <conditionalFormatting sqref="AT64:AT65">
    <cfRule type="expression" dxfId="55" priority="57">
      <formula>AT64="A"</formula>
    </cfRule>
    <cfRule type="expression" dxfId="54" priority="58">
      <formula>AT64="B"</formula>
    </cfRule>
    <cfRule type="expression" dxfId="53" priority="59">
      <formula>AT64="C"</formula>
    </cfRule>
    <cfRule type="expression" dxfId="52" priority="60">
      <formula>AT64="D"</formula>
    </cfRule>
    <cfRule type="expression" dxfId="51" priority="61">
      <formula>AT64="E"</formula>
    </cfRule>
    <cfRule type="expression" dxfId="50" priority="62">
      <formula>AT64="F"</formula>
    </cfRule>
    <cfRule type="expression" dxfId="49" priority="63">
      <formula>AT64="G"</formula>
    </cfRule>
    <cfRule type="expression" dxfId="48" priority="64">
      <formula>AT64="H"</formula>
    </cfRule>
  </conditionalFormatting>
  <conditionalFormatting sqref="AT67:AT73">
    <cfRule type="expression" dxfId="47" priority="73">
      <formula>AT67="A"</formula>
    </cfRule>
    <cfRule type="expression" dxfId="46" priority="74">
      <formula>AT67="B"</formula>
    </cfRule>
    <cfRule type="expression" dxfId="45" priority="75">
      <formula>AT67="C"</formula>
    </cfRule>
    <cfRule type="expression" dxfId="44" priority="76">
      <formula>AT67="D"</formula>
    </cfRule>
    <cfRule type="expression" dxfId="43" priority="77">
      <formula>AT67="E"</formula>
    </cfRule>
    <cfRule type="expression" dxfId="42" priority="78">
      <formula>AT67="F"</formula>
    </cfRule>
    <cfRule type="expression" dxfId="41" priority="79">
      <formula>AT67="G"</formula>
    </cfRule>
    <cfRule type="expression" dxfId="40" priority="80">
      <formula>AT67="H"</formula>
    </cfRule>
  </conditionalFormatting>
  <conditionalFormatting sqref="AT77">
    <cfRule type="expression" dxfId="39" priority="241">
      <formula>AT77="A"</formula>
    </cfRule>
    <cfRule type="expression" dxfId="38" priority="242">
      <formula>AT77="B"</formula>
    </cfRule>
    <cfRule type="expression" dxfId="37" priority="243">
      <formula>AT77="C"</formula>
    </cfRule>
    <cfRule type="expression" dxfId="36" priority="244">
      <formula>AT77="D"</formula>
    </cfRule>
    <cfRule type="expression" dxfId="35" priority="245">
      <formula>AT77="E"</formula>
    </cfRule>
    <cfRule type="expression" dxfId="34" priority="246">
      <formula>AT77="F"</formula>
    </cfRule>
    <cfRule type="expression" dxfId="33" priority="247">
      <formula>AT77="G"</formula>
    </cfRule>
    <cfRule type="expression" dxfId="32" priority="248">
      <formula>AT77="H"</formula>
    </cfRule>
  </conditionalFormatting>
  <conditionalFormatting sqref="AX47:AX52">
    <cfRule type="expression" dxfId="31" priority="353">
      <formula>AX47="A"</formula>
    </cfRule>
    <cfRule type="expression" dxfId="30" priority="354">
      <formula>AX47="B"</formula>
    </cfRule>
    <cfRule type="expression" dxfId="29" priority="355">
      <formula>AX47="C"</formula>
    </cfRule>
    <cfRule type="expression" dxfId="28" priority="356">
      <formula>AX47="D"</formula>
    </cfRule>
    <cfRule type="expression" dxfId="27" priority="357">
      <formula>AX47="E"</formula>
    </cfRule>
    <cfRule type="expression" dxfId="26" priority="358">
      <formula>AX47="F"</formula>
    </cfRule>
    <cfRule type="expression" dxfId="25" priority="359">
      <formula>AX47="G"</formula>
    </cfRule>
    <cfRule type="expression" dxfId="24" priority="360">
      <formula>AX47="H"</formula>
    </cfRule>
  </conditionalFormatting>
  <conditionalFormatting sqref="BE11:BE21">
    <cfRule type="expression" dxfId="23" priority="25">
      <formula>BE11="A"</formula>
    </cfRule>
    <cfRule type="expression" dxfId="22" priority="26">
      <formula>BE11="B"</formula>
    </cfRule>
    <cfRule type="expression" dxfId="21" priority="27">
      <formula>BE11="C"</formula>
    </cfRule>
    <cfRule type="expression" dxfId="20" priority="28">
      <formula>BE11="D"</formula>
    </cfRule>
    <cfRule type="expression" dxfId="19" priority="29">
      <formula>BE11="E"</formula>
    </cfRule>
    <cfRule type="expression" dxfId="18" priority="30">
      <formula>BE11="F"</formula>
    </cfRule>
    <cfRule type="expression" dxfId="17" priority="31">
      <formula>BE11="G"</formula>
    </cfRule>
    <cfRule type="expression" dxfId="16" priority="32">
      <formula>BE11="H"</formula>
    </cfRule>
  </conditionalFormatting>
  <conditionalFormatting sqref="BE26:BE57">
    <cfRule type="expression" dxfId="15" priority="17">
      <formula>BE26="A"</formula>
    </cfRule>
    <cfRule type="expression" dxfId="14" priority="18">
      <formula>BE26="B"</formula>
    </cfRule>
    <cfRule type="expression" dxfId="13" priority="19">
      <formula>BE26="C"</formula>
    </cfRule>
    <cfRule type="expression" dxfId="12" priority="20">
      <formula>BE26="D"</formula>
    </cfRule>
    <cfRule type="expression" dxfId="11" priority="21">
      <formula>BE26="E"</formula>
    </cfRule>
    <cfRule type="expression" dxfId="10" priority="22">
      <formula>BE26="F"</formula>
    </cfRule>
    <cfRule type="expression" dxfId="9" priority="23">
      <formula>BE26="G"</formula>
    </cfRule>
    <cfRule type="expression" dxfId="8" priority="24">
      <formula>BE26="H"</formula>
    </cfRule>
  </conditionalFormatting>
  <conditionalFormatting sqref="BE62:BE77">
    <cfRule type="expression" dxfId="7" priority="9">
      <formula>BE62="A"</formula>
    </cfRule>
    <cfRule type="expression" dxfId="6" priority="10">
      <formula>BE62="B"</formula>
    </cfRule>
    <cfRule type="expression" dxfId="5" priority="11">
      <formula>BE62="C"</formula>
    </cfRule>
    <cfRule type="expression" dxfId="4" priority="12">
      <formula>BE62="D"</formula>
    </cfRule>
    <cfRule type="expression" dxfId="3" priority="13">
      <formula>BE62="E"</formula>
    </cfRule>
    <cfRule type="expression" dxfId="2" priority="14">
      <formula>BE62="F"</formula>
    </cfRule>
    <cfRule type="expression" dxfId="1" priority="15">
      <formula>BE62="G"</formula>
    </cfRule>
    <cfRule type="expression" dxfId="0" priority="16">
      <formula>BE62="H"</formula>
    </cfRule>
  </conditionalFormatting>
  <pageMargins left="0.7" right="0.7" top="0.75" bottom="0.75" header="0.3" footer="0.3"/>
  <tableParts count="3">
    <tablePart r:id="rId1"/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7"/>
  <sheetViews>
    <sheetView workbookViewId="0"/>
  </sheetViews>
  <sheetFormatPr defaultRowHeight="12.5" x14ac:dyDescent="0.25"/>
  <cols>
    <col min="1" max="1" width="44.453125" style="7" customWidth="1"/>
    <col min="2" max="2" width="10" customWidth="1"/>
    <col min="3" max="3" width="12.453125" style="7" customWidth="1"/>
  </cols>
  <sheetData>
    <row r="1" spans="1:3" ht="21" customHeight="1" x14ac:dyDescent="0.25">
      <c r="A1" s="40" t="s">
        <v>172</v>
      </c>
    </row>
    <row r="2" spans="1:3" x14ac:dyDescent="0.25">
      <c r="B2" s="2"/>
    </row>
    <row r="3" spans="1:3" ht="15.5" x14ac:dyDescent="0.35">
      <c r="A3" s="172" t="s">
        <v>173</v>
      </c>
      <c r="B3" s="173"/>
      <c r="C3" s="173"/>
    </row>
    <row r="4" spans="1:3" x14ac:dyDescent="0.25">
      <c r="A4" s="174" t="s">
        <v>174</v>
      </c>
      <c r="B4" s="174" t="s">
        <v>27</v>
      </c>
      <c r="C4" s="174" t="s">
        <v>28</v>
      </c>
    </row>
    <row r="5" spans="1:3" ht="13" customHeight="1" x14ac:dyDescent="0.25">
      <c r="A5" s="66" t="str">
        <f>IF(B5=0, "", IFERROR(INDEX(Results!A11:A21, MATCH(B5, Results!BC11:BC21, 0)), ""))</f>
        <v>Bunbury CC</v>
      </c>
      <c r="B5" s="66">
        <f>IFERROR(LARGE(Results!BC11:BC21, 1), "")</f>
        <v>564</v>
      </c>
      <c r="C5" s="66">
        <v>1</v>
      </c>
    </row>
    <row r="6" spans="1:3" ht="13" customHeight="1" x14ac:dyDescent="0.25">
      <c r="A6" s="66" t="str">
        <f>IF(B6=0, "", IFERROR(INDEX(Results!A11:A21, MATCH(B6, Results!BC11:BC21, 0)), ""))</f>
        <v>Bunbury SHS</v>
      </c>
      <c r="B6" s="66">
        <f>IFERROR(LARGE(Results!BC11:BC21, 2), "")</f>
        <v>559</v>
      </c>
      <c r="C6" s="66">
        <v>2</v>
      </c>
    </row>
    <row r="7" spans="1:3" ht="13" customHeight="1" x14ac:dyDescent="0.25">
      <c r="A7" s="66" t="str">
        <f>IF(B7=0, "", IFERROR(INDEX(Results!A11:A21, MATCH(B7, Results!BC11:BC21, 0)), ""))</f>
        <v>Manea SC</v>
      </c>
      <c r="B7" s="66">
        <f>IFERROR(LARGE(Results!BC11:BC21, 3), "")</f>
        <v>551</v>
      </c>
      <c r="C7" s="66">
        <v>3</v>
      </c>
    </row>
    <row r="8" spans="1:3" x14ac:dyDescent="0.25">
      <c r="A8" s="46"/>
      <c r="B8" s="47"/>
      <c r="C8" s="46"/>
    </row>
    <row r="9" spans="1:3" ht="15.5" x14ac:dyDescent="0.35">
      <c r="A9" s="67" t="s">
        <v>175</v>
      </c>
      <c r="B9" s="68"/>
      <c r="C9" s="68"/>
    </row>
    <row r="10" spans="1:3" x14ac:dyDescent="0.25">
      <c r="A10" s="69" t="s">
        <v>174</v>
      </c>
      <c r="B10" s="69" t="s">
        <v>27</v>
      </c>
      <c r="C10" s="69" t="s">
        <v>28</v>
      </c>
    </row>
    <row r="11" spans="1:3" ht="13" customHeight="1" x14ac:dyDescent="0.25">
      <c r="A11" s="66" t="str">
        <f>IF(B11=0, "", IFERROR(INDEX(Results!A26:A57, MATCH(B11, Results!BC26:BC57, 0)), ""))</f>
        <v>Australind SHS</v>
      </c>
      <c r="B11" s="66">
        <f>IFERROR(LARGE(Results!BC26:BC57, 1), "")</f>
        <v>357</v>
      </c>
      <c r="C11" s="66">
        <v>1</v>
      </c>
    </row>
    <row r="12" spans="1:3" ht="13" customHeight="1" x14ac:dyDescent="0.25">
      <c r="A12" s="66" t="str">
        <f>IF(B12=0, "", IFERROR(INDEX(Results!A26:A57, MATCH(B12, Results!BC26:BC57, 0)), ""))</f>
        <v>Cape Nat College</v>
      </c>
      <c r="B12" s="66">
        <f>IFERROR(LARGE(Results!BC26:BC57, 2), "")</f>
        <v>349</v>
      </c>
      <c r="C12" s="66">
        <v>2</v>
      </c>
    </row>
    <row r="13" spans="1:3" ht="13" customHeight="1" x14ac:dyDescent="0.25">
      <c r="A13" s="66" t="str">
        <f>IF(B13=0, "", IFERROR(INDEX(Results!A26:A57, MATCH(B13, Results!BC26:BC57, 0)), ""))</f>
        <v>Eastern G C</v>
      </c>
      <c r="B13" s="66">
        <f>IFERROR(LARGE(Results!BC26:BC57, 3), "")</f>
        <v>333</v>
      </c>
      <c r="C13" s="66">
        <v>3</v>
      </c>
    </row>
    <row r="14" spans="1:3" x14ac:dyDescent="0.25">
      <c r="A14" s="46"/>
      <c r="B14" s="47"/>
      <c r="C14" s="46"/>
    </row>
    <row r="15" spans="1:3" ht="15.5" x14ac:dyDescent="0.35">
      <c r="A15" s="175" t="s">
        <v>176</v>
      </c>
      <c r="B15" s="176"/>
      <c r="C15" s="176"/>
    </row>
    <row r="16" spans="1:3" x14ac:dyDescent="0.25">
      <c r="A16" s="177" t="s">
        <v>174</v>
      </c>
      <c r="B16" s="177" t="s">
        <v>27</v>
      </c>
      <c r="C16" s="177" t="s">
        <v>28</v>
      </c>
    </row>
    <row r="17" spans="1:3" ht="13" customHeight="1" x14ac:dyDescent="0.25">
      <c r="A17" s="72" t="str">
        <f>IF(B17=0, "", IFERROR(INDEX(Results!A62:A77, MATCH(B17, Results!BC62:BC77, 0)), ""))</f>
        <v>Christmas Island DHS</v>
      </c>
      <c r="B17" s="72">
        <f>IFERROR(LARGE(Results!BC62:BC77, 1), "")</f>
        <v>172</v>
      </c>
      <c r="C17" s="66">
        <v>1</v>
      </c>
    </row>
    <row r="18" spans="1:3" ht="13" customHeight="1" x14ac:dyDescent="0.25">
      <c r="A18" s="72" t="str">
        <f>IF(B18=0, "", IFERROR(INDEX(Results!A62:A77, MATCH(B18, Results!BC62:BC77, 0)), ""))</f>
        <v>Broome Senior High School</v>
      </c>
      <c r="B18" s="72">
        <f>IFERROR(LARGE(Results!BC62:BC77, 2), "")</f>
        <v>161</v>
      </c>
      <c r="C18" s="66">
        <v>2</v>
      </c>
    </row>
    <row r="19" spans="1:3" ht="13" customHeight="1" x14ac:dyDescent="0.25">
      <c r="A19" s="72" t="str">
        <f>IF(B19=0, "", IFERROR(INDEX(Results!A62:A77, MATCH(B19, Results!BC62:BC77, 0)), ""))</f>
        <v>Merredin College</v>
      </c>
      <c r="B19" s="72">
        <f>IFERROR(LARGE(Results!BC62:BC77, 3), "")</f>
        <v>131</v>
      </c>
      <c r="C19" s="66">
        <v>3</v>
      </c>
    </row>
    <row r="20" spans="1:3" x14ac:dyDescent="0.25">
      <c r="A20" s="46"/>
      <c r="B20" s="47"/>
      <c r="C20" s="46"/>
    </row>
    <row r="21" spans="1:3" x14ac:dyDescent="0.25">
      <c r="A21" s="46"/>
      <c r="B21" s="47"/>
      <c r="C21" s="46"/>
    </row>
    <row r="22" spans="1:3" x14ac:dyDescent="0.25">
      <c r="A22" s="46"/>
      <c r="B22" s="47"/>
      <c r="C22" s="46"/>
    </row>
    <row r="23" spans="1:3" x14ac:dyDescent="0.25">
      <c r="A23" s="46"/>
      <c r="B23" s="47"/>
      <c r="C23" s="46"/>
    </row>
    <row r="24" spans="1:3" x14ac:dyDescent="0.25">
      <c r="A24" s="46"/>
      <c r="B24" s="47"/>
      <c r="C24" s="46"/>
    </row>
    <row r="25" spans="1:3" x14ac:dyDescent="0.25">
      <c r="A25" s="46"/>
      <c r="B25" s="47"/>
      <c r="C25" s="46"/>
    </row>
    <row r="26" spans="1:3" x14ac:dyDescent="0.25">
      <c r="A26" s="46"/>
      <c r="B26" s="47"/>
      <c r="C26" s="46"/>
    </row>
    <row r="27" spans="1:3" x14ac:dyDescent="0.25">
      <c r="A27" s="46"/>
      <c r="B27" s="47"/>
      <c r="C27" s="46"/>
    </row>
    <row r="28" spans="1:3" x14ac:dyDescent="0.25">
      <c r="A28" s="46"/>
      <c r="B28" s="47"/>
      <c r="C28" s="46"/>
    </row>
    <row r="29" spans="1:3" x14ac:dyDescent="0.25">
      <c r="A29" s="46"/>
      <c r="B29" s="47"/>
      <c r="C29" s="46"/>
    </row>
    <row r="30" spans="1:3" x14ac:dyDescent="0.25">
      <c r="A30" s="46"/>
      <c r="B30" s="47"/>
      <c r="C30" s="46"/>
    </row>
    <row r="31" spans="1:3" x14ac:dyDescent="0.25">
      <c r="A31" s="46"/>
      <c r="B31" s="47"/>
      <c r="C31" s="46"/>
    </row>
    <row r="32" spans="1:3" x14ac:dyDescent="0.25">
      <c r="A32" s="46"/>
      <c r="B32" s="47"/>
      <c r="C32" s="46"/>
    </row>
    <row r="33" spans="1:3" x14ac:dyDescent="0.25">
      <c r="A33" s="46"/>
      <c r="B33" s="47"/>
      <c r="C33" s="46"/>
    </row>
    <row r="34" spans="1:3" x14ac:dyDescent="0.25">
      <c r="A34" s="46"/>
      <c r="B34" s="47"/>
      <c r="C34" s="46"/>
    </row>
    <row r="35" spans="1:3" x14ac:dyDescent="0.25">
      <c r="A35" s="46"/>
      <c r="B35" s="47"/>
      <c r="C35" s="46"/>
    </row>
    <row r="36" spans="1:3" x14ac:dyDescent="0.25">
      <c r="A36" s="46"/>
      <c r="B36" s="47"/>
      <c r="C36" s="46"/>
    </row>
    <row r="37" spans="1:3" x14ac:dyDescent="0.25">
      <c r="A37" s="46"/>
      <c r="B37" s="47"/>
      <c r="C37" s="46"/>
    </row>
    <row r="38" spans="1:3" x14ac:dyDescent="0.25">
      <c r="A38" s="46"/>
      <c r="B38" s="47"/>
      <c r="C38" s="46"/>
    </row>
    <row r="39" spans="1:3" x14ac:dyDescent="0.25">
      <c r="A39" s="46"/>
      <c r="B39" s="47"/>
      <c r="C39" s="46"/>
    </row>
    <row r="40" spans="1:3" x14ac:dyDescent="0.25">
      <c r="A40" s="46"/>
      <c r="B40" s="47"/>
      <c r="C40" s="46"/>
    </row>
    <row r="41" spans="1:3" x14ac:dyDescent="0.25">
      <c r="A41" s="46"/>
      <c r="B41" s="47"/>
      <c r="C41" s="46"/>
    </row>
    <row r="42" spans="1:3" x14ac:dyDescent="0.25">
      <c r="A42" s="46"/>
      <c r="B42" s="47"/>
      <c r="C42" s="46"/>
    </row>
    <row r="43" spans="1:3" x14ac:dyDescent="0.25">
      <c r="A43" s="46"/>
      <c r="B43" s="47"/>
      <c r="C43" s="46"/>
    </row>
    <row r="44" spans="1:3" x14ac:dyDescent="0.25">
      <c r="A44" s="46"/>
      <c r="B44" s="47"/>
      <c r="C44" s="46"/>
    </row>
    <row r="45" spans="1:3" x14ac:dyDescent="0.25">
      <c r="A45" s="46"/>
      <c r="B45" s="47"/>
      <c r="C45" s="46"/>
    </row>
    <row r="47" spans="1:3" x14ac:dyDescent="0.25">
      <c r="B47" s="2"/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24"/>
  <sheetViews>
    <sheetView tabSelected="1" workbookViewId="0">
      <selection activeCell="H30" sqref="H30"/>
    </sheetView>
  </sheetViews>
  <sheetFormatPr defaultRowHeight="12.5" x14ac:dyDescent="0.25"/>
  <cols>
    <col min="2" max="2" width="10" customWidth="1"/>
    <col min="3" max="3" width="9.7265625" customWidth="1"/>
    <col min="4" max="4" width="5.26953125" customWidth="1"/>
    <col min="7" max="7" width="5.1796875" customWidth="1"/>
    <col min="10" max="10" width="5.1796875" customWidth="1"/>
    <col min="13" max="13" width="5.1796875" customWidth="1"/>
    <col min="14" max="14" width="7.81640625" customWidth="1"/>
    <col min="16" max="16" width="4.81640625" customWidth="1"/>
    <col min="19" max="19" width="5" customWidth="1"/>
    <col min="22" max="22" width="5" customWidth="1"/>
  </cols>
  <sheetData>
    <row r="1" spans="1:24" ht="29.15" customHeight="1" x14ac:dyDescent="0.25">
      <c r="A1" s="40" t="s">
        <v>177</v>
      </c>
      <c r="B1" s="48"/>
      <c r="C1" s="48"/>
    </row>
    <row r="3" spans="1:24" ht="17.5" customHeight="1" x14ac:dyDescent="0.4">
      <c r="B3" s="178" t="s">
        <v>178</v>
      </c>
      <c r="C3" s="178"/>
      <c r="E3" s="179" t="s">
        <v>179</v>
      </c>
      <c r="F3" s="180"/>
      <c r="H3" s="181" t="s">
        <v>180</v>
      </c>
      <c r="I3" s="182"/>
      <c r="K3" s="49" t="s">
        <v>181</v>
      </c>
      <c r="L3" s="50"/>
      <c r="N3" s="183" t="s">
        <v>182</v>
      </c>
      <c r="O3" s="184"/>
      <c r="Q3" s="185" t="s">
        <v>183</v>
      </c>
      <c r="R3" s="185"/>
      <c r="T3" s="51" t="s">
        <v>184</v>
      </c>
      <c r="U3" s="51"/>
      <c r="V3" s="23"/>
      <c r="W3" s="24" t="s">
        <v>185</v>
      </c>
      <c r="X3" s="24"/>
    </row>
    <row r="4" spans="1:24" x14ac:dyDescent="0.25">
      <c r="B4" s="2" t="s">
        <v>28</v>
      </c>
      <c r="C4" s="2" t="s">
        <v>27</v>
      </c>
      <c r="E4" s="2" t="s">
        <v>28</v>
      </c>
      <c r="F4" s="2" t="s">
        <v>27</v>
      </c>
      <c r="H4" s="2" t="s">
        <v>28</v>
      </c>
      <c r="I4" s="2" t="s">
        <v>27</v>
      </c>
      <c r="K4" s="2" t="s">
        <v>28</v>
      </c>
      <c r="L4" s="2" t="s">
        <v>27</v>
      </c>
      <c r="N4" s="2" t="s">
        <v>28</v>
      </c>
      <c r="O4" s="2" t="s">
        <v>27</v>
      </c>
      <c r="Q4" s="2" t="s">
        <v>28</v>
      </c>
      <c r="R4" s="2" t="s">
        <v>27</v>
      </c>
      <c r="T4" s="2" t="s">
        <v>28</v>
      </c>
      <c r="U4" s="2" t="s">
        <v>27</v>
      </c>
      <c r="W4" s="2" t="s">
        <v>28</v>
      </c>
      <c r="X4" s="2" t="s">
        <v>27</v>
      </c>
    </row>
    <row r="5" spans="1:24" x14ac:dyDescent="0.25">
      <c r="B5">
        <v>1</v>
      </c>
      <c r="C5">
        <v>60</v>
      </c>
      <c r="E5">
        <v>1</v>
      </c>
      <c r="F5">
        <v>52</v>
      </c>
      <c r="H5">
        <v>1</v>
      </c>
      <c r="I5">
        <v>44</v>
      </c>
      <c r="K5">
        <v>1</v>
      </c>
      <c r="L5">
        <v>36</v>
      </c>
      <c r="N5">
        <v>1</v>
      </c>
      <c r="O5">
        <v>28</v>
      </c>
      <c r="Q5">
        <v>1</v>
      </c>
      <c r="R5">
        <v>20</v>
      </c>
      <c r="T5">
        <v>1</v>
      </c>
      <c r="U5">
        <v>4</v>
      </c>
      <c r="W5">
        <v>1</v>
      </c>
    </row>
    <row r="6" spans="1:24" x14ac:dyDescent="0.25">
      <c r="B6">
        <v>2</v>
      </c>
      <c r="C6">
        <v>58</v>
      </c>
      <c r="E6">
        <v>2</v>
      </c>
      <c r="F6">
        <v>50</v>
      </c>
      <c r="H6">
        <v>2</v>
      </c>
      <c r="I6">
        <v>42</v>
      </c>
      <c r="K6">
        <v>2</v>
      </c>
      <c r="L6">
        <v>34</v>
      </c>
      <c r="N6">
        <v>2</v>
      </c>
      <c r="O6">
        <v>26</v>
      </c>
      <c r="Q6">
        <v>2</v>
      </c>
      <c r="R6">
        <v>18</v>
      </c>
      <c r="T6">
        <v>2</v>
      </c>
      <c r="U6">
        <v>4</v>
      </c>
      <c r="W6">
        <v>2</v>
      </c>
    </row>
    <row r="7" spans="1:24" x14ac:dyDescent="0.25">
      <c r="B7">
        <v>3</v>
      </c>
      <c r="C7">
        <v>56</v>
      </c>
      <c r="E7">
        <v>3</v>
      </c>
      <c r="F7">
        <v>48</v>
      </c>
      <c r="H7">
        <v>3</v>
      </c>
      <c r="I7">
        <v>40</v>
      </c>
      <c r="K7">
        <v>3</v>
      </c>
      <c r="L7">
        <v>32</v>
      </c>
      <c r="N7">
        <v>3</v>
      </c>
      <c r="O7">
        <v>24</v>
      </c>
      <c r="Q7">
        <v>3</v>
      </c>
      <c r="R7">
        <v>16</v>
      </c>
      <c r="T7">
        <v>3</v>
      </c>
      <c r="U7">
        <v>4</v>
      </c>
      <c r="W7">
        <v>3</v>
      </c>
    </row>
    <row r="8" spans="1:24" x14ac:dyDescent="0.25">
      <c r="B8">
        <v>4</v>
      </c>
      <c r="C8">
        <v>54</v>
      </c>
      <c r="E8">
        <v>4</v>
      </c>
      <c r="F8">
        <v>46</v>
      </c>
      <c r="H8">
        <v>4</v>
      </c>
      <c r="I8">
        <v>38</v>
      </c>
      <c r="K8">
        <v>4</v>
      </c>
      <c r="L8">
        <v>30</v>
      </c>
      <c r="N8">
        <v>4</v>
      </c>
      <c r="O8">
        <v>22</v>
      </c>
      <c r="Q8">
        <v>4</v>
      </c>
      <c r="R8">
        <v>14</v>
      </c>
      <c r="T8">
        <v>4</v>
      </c>
      <c r="U8">
        <v>4</v>
      </c>
      <c r="W8">
        <v>4</v>
      </c>
    </row>
    <row r="9" spans="1:24" x14ac:dyDescent="0.25">
      <c r="B9">
        <v>5</v>
      </c>
      <c r="C9">
        <v>53</v>
      </c>
      <c r="E9">
        <v>5</v>
      </c>
      <c r="F9">
        <v>45</v>
      </c>
      <c r="H9">
        <v>5</v>
      </c>
      <c r="I9">
        <v>37</v>
      </c>
      <c r="K9">
        <v>5</v>
      </c>
      <c r="L9">
        <v>29</v>
      </c>
      <c r="N9">
        <v>5</v>
      </c>
      <c r="O9">
        <v>21</v>
      </c>
      <c r="Q9">
        <v>5</v>
      </c>
      <c r="R9">
        <v>13</v>
      </c>
      <c r="T9">
        <v>5</v>
      </c>
      <c r="U9">
        <v>4</v>
      </c>
      <c r="W9">
        <v>5</v>
      </c>
    </row>
    <row r="10" spans="1:24" x14ac:dyDescent="0.25">
      <c r="B10">
        <v>6</v>
      </c>
      <c r="C10">
        <v>52</v>
      </c>
      <c r="E10">
        <v>6</v>
      </c>
      <c r="F10">
        <v>44</v>
      </c>
      <c r="H10">
        <v>6</v>
      </c>
      <c r="I10">
        <v>36</v>
      </c>
      <c r="K10">
        <v>6</v>
      </c>
      <c r="L10">
        <v>28</v>
      </c>
      <c r="N10">
        <v>6</v>
      </c>
      <c r="O10">
        <v>20</v>
      </c>
      <c r="Q10">
        <v>6</v>
      </c>
      <c r="R10">
        <v>12</v>
      </c>
      <c r="T10">
        <v>6</v>
      </c>
      <c r="U10">
        <v>4</v>
      </c>
      <c r="W10">
        <v>6</v>
      </c>
    </row>
    <row r="11" spans="1:24" x14ac:dyDescent="0.25">
      <c r="B11">
        <v>7</v>
      </c>
      <c r="C11">
        <v>51</v>
      </c>
      <c r="E11">
        <v>7</v>
      </c>
      <c r="F11">
        <v>43</v>
      </c>
      <c r="H11">
        <v>7</v>
      </c>
      <c r="I11">
        <v>35</v>
      </c>
      <c r="K11">
        <v>7</v>
      </c>
      <c r="L11">
        <v>27</v>
      </c>
      <c r="N11">
        <v>7</v>
      </c>
      <c r="O11">
        <v>19</v>
      </c>
      <c r="Q11">
        <v>7</v>
      </c>
      <c r="R11">
        <v>11</v>
      </c>
      <c r="T11">
        <v>7</v>
      </c>
      <c r="U11">
        <v>4</v>
      </c>
      <c r="W11">
        <v>7</v>
      </c>
    </row>
    <row r="12" spans="1:24" x14ac:dyDescent="0.25">
      <c r="B12">
        <v>8</v>
      </c>
      <c r="C12">
        <v>50</v>
      </c>
      <c r="E12">
        <v>8</v>
      </c>
      <c r="F12">
        <v>42</v>
      </c>
      <c r="H12">
        <v>8</v>
      </c>
      <c r="I12">
        <v>34</v>
      </c>
      <c r="K12">
        <v>8</v>
      </c>
      <c r="L12">
        <v>26</v>
      </c>
      <c r="N12">
        <v>8</v>
      </c>
      <c r="O12">
        <v>18</v>
      </c>
      <c r="Q12">
        <v>8</v>
      </c>
      <c r="R12">
        <v>10</v>
      </c>
      <c r="T12">
        <v>8</v>
      </c>
      <c r="U12">
        <v>4</v>
      </c>
      <c r="W12">
        <v>8</v>
      </c>
    </row>
    <row r="13" spans="1:24" x14ac:dyDescent="0.25">
      <c r="B13">
        <v>9</v>
      </c>
      <c r="C13">
        <v>49</v>
      </c>
      <c r="E13">
        <v>9</v>
      </c>
      <c r="F13">
        <v>41</v>
      </c>
      <c r="H13">
        <v>9</v>
      </c>
      <c r="I13">
        <v>33</v>
      </c>
      <c r="K13">
        <v>9</v>
      </c>
      <c r="L13">
        <v>25</v>
      </c>
      <c r="N13">
        <v>9</v>
      </c>
      <c r="O13">
        <v>17</v>
      </c>
      <c r="Q13">
        <v>9</v>
      </c>
      <c r="R13">
        <v>9</v>
      </c>
      <c r="T13">
        <v>9</v>
      </c>
      <c r="U13">
        <v>4</v>
      </c>
      <c r="W13">
        <v>9</v>
      </c>
    </row>
    <row r="14" spans="1:24" x14ac:dyDescent="0.25">
      <c r="B14">
        <v>10</v>
      </c>
      <c r="C14">
        <v>48</v>
      </c>
      <c r="E14">
        <v>10</v>
      </c>
      <c r="F14">
        <v>40</v>
      </c>
      <c r="H14">
        <v>10</v>
      </c>
      <c r="I14">
        <v>32</v>
      </c>
      <c r="K14">
        <v>10</v>
      </c>
      <c r="L14">
        <v>24</v>
      </c>
      <c r="N14">
        <v>10</v>
      </c>
      <c r="O14">
        <v>16</v>
      </c>
      <c r="Q14">
        <v>10</v>
      </c>
      <c r="R14">
        <v>8</v>
      </c>
      <c r="T14">
        <v>10</v>
      </c>
      <c r="U14">
        <v>4</v>
      </c>
      <c r="W14">
        <v>10</v>
      </c>
    </row>
    <row r="15" spans="1:24" ht="17.5" x14ac:dyDescent="0.25">
      <c r="B15" s="63">
        <v>11</v>
      </c>
      <c r="C15" s="64">
        <v>46</v>
      </c>
      <c r="T15" s="2"/>
    </row>
    <row r="16" spans="1:24" x14ac:dyDescent="0.25">
      <c r="B16" s="2" t="s">
        <v>186</v>
      </c>
      <c r="E16" s="2" t="s">
        <v>187</v>
      </c>
      <c r="H16" s="2" t="s">
        <v>188</v>
      </c>
      <c r="K16" s="2" t="s">
        <v>189</v>
      </c>
      <c r="N16" s="2" t="s">
        <v>190</v>
      </c>
      <c r="Q16" s="2" t="s">
        <v>191</v>
      </c>
      <c r="T16" t="s">
        <v>192</v>
      </c>
      <c r="W16" s="2" t="s">
        <v>193</v>
      </c>
    </row>
    <row r="18" spans="2:12" ht="13" x14ac:dyDescent="0.25">
      <c r="B18" s="8" t="s">
        <v>79</v>
      </c>
      <c r="C18" s="9" t="s">
        <v>194</v>
      </c>
      <c r="D18" s="9" t="s">
        <v>195</v>
      </c>
      <c r="E18" s="9" t="s">
        <v>196</v>
      </c>
      <c r="F18" s="9" t="s">
        <v>197</v>
      </c>
      <c r="G18" s="9" t="s">
        <v>198</v>
      </c>
      <c r="H18" s="9" t="s">
        <v>199</v>
      </c>
      <c r="I18" s="9" t="s">
        <v>200</v>
      </c>
      <c r="J18" s="9" t="s">
        <v>201</v>
      </c>
      <c r="K18" s="9" t="s">
        <v>202</v>
      </c>
      <c r="L18" s="12" t="s">
        <v>203</v>
      </c>
    </row>
    <row r="19" spans="2:12" ht="25" x14ac:dyDescent="0.25">
      <c r="B19" s="10" t="s">
        <v>204</v>
      </c>
      <c r="C19" s="11">
        <v>60</v>
      </c>
      <c r="D19" s="11">
        <v>58</v>
      </c>
      <c r="E19" s="11">
        <v>56</v>
      </c>
      <c r="F19" s="11">
        <v>54</v>
      </c>
      <c r="G19" s="11">
        <v>53</v>
      </c>
      <c r="H19" s="11">
        <v>52</v>
      </c>
      <c r="I19" s="11">
        <v>51</v>
      </c>
      <c r="J19" s="11">
        <v>50</v>
      </c>
      <c r="K19" s="11">
        <v>49</v>
      </c>
      <c r="L19" s="13">
        <v>48</v>
      </c>
    </row>
    <row r="20" spans="2:12" ht="25" x14ac:dyDescent="0.25">
      <c r="B20" s="10" t="s">
        <v>205</v>
      </c>
      <c r="C20" s="11">
        <v>52</v>
      </c>
      <c r="D20" s="11">
        <v>50</v>
      </c>
      <c r="E20" s="11">
        <v>48</v>
      </c>
      <c r="F20" s="11">
        <v>46</v>
      </c>
      <c r="G20" s="11">
        <v>45</v>
      </c>
      <c r="H20" s="11">
        <v>44</v>
      </c>
      <c r="I20" s="11">
        <v>43</v>
      </c>
      <c r="J20" s="11">
        <v>42</v>
      </c>
      <c r="K20" s="11">
        <v>41</v>
      </c>
      <c r="L20" s="13">
        <v>40</v>
      </c>
    </row>
    <row r="21" spans="2:12" ht="25" x14ac:dyDescent="0.25">
      <c r="B21" s="10" t="s">
        <v>206</v>
      </c>
      <c r="C21" s="11">
        <v>44</v>
      </c>
      <c r="D21" s="11">
        <v>42</v>
      </c>
      <c r="E21" s="11">
        <v>40</v>
      </c>
      <c r="F21" s="11">
        <v>38</v>
      </c>
      <c r="G21" s="11">
        <v>37</v>
      </c>
      <c r="H21" s="11">
        <v>36</v>
      </c>
      <c r="I21" s="11">
        <v>35</v>
      </c>
      <c r="J21" s="11">
        <v>34</v>
      </c>
      <c r="K21" s="11">
        <v>33</v>
      </c>
      <c r="L21" s="13">
        <v>32</v>
      </c>
    </row>
    <row r="22" spans="2:12" ht="25" x14ac:dyDescent="0.25">
      <c r="B22" s="10" t="s">
        <v>207</v>
      </c>
      <c r="C22" s="11">
        <v>36</v>
      </c>
      <c r="D22" s="11">
        <v>34</v>
      </c>
      <c r="E22" s="11">
        <v>32</v>
      </c>
      <c r="F22" s="11">
        <v>30</v>
      </c>
      <c r="G22" s="11">
        <v>29</v>
      </c>
      <c r="H22" s="11">
        <v>28</v>
      </c>
      <c r="I22" s="11">
        <v>27</v>
      </c>
      <c r="J22" s="11">
        <v>26</v>
      </c>
      <c r="K22" s="11">
        <v>25</v>
      </c>
      <c r="L22" s="13">
        <v>24</v>
      </c>
    </row>
    <row r="23" spans="2:12" ht="25" x14ac:dyDescent="0.25">
      <c r="B23" s="10" t="s">
        <v>208</v>
      </c>
      <c r="C23" s="11">
        <v>28</v>
      </c>
      <c r="D23" s="11">
        <v>26</v>
      </c>
      <c r="E23" s="11">
        <v>24</v>
      </c>
      <c r="F23" s="11">
        <v>22</v>
      </c>
      <c r="G23" s="11">
        <v>21</v>
      </c>
      <c r="H23" s="11">
        <v>20</v>
      </c>
      <c r="I23" s="11">
        <v>19</v>
      </c>
      <c r="J23" s="11">
        <v>18</v>
      </c>
      <c r="K23" s="11">
        <v>17</v>
      </c>
      <c r="L23" s="13">
        <v>16</v>
      </c>
    </row>
    <row r="24" spans="2:12" ht="25" x14ac:dyDescent="0.25">
      <c r="B24" s="14" t="s">
        <v>209</v>
      </c>
      <c r="C24" s="15">
        <v>20</v>
      </c>
      <c r="D24" s="15">
        <v>18</v>
      </c>
      <c r="E24" s="15">
        <v>16</v>
      </c>
      <c r="F24" s="15">
        <v>14</v>
      </c>
      <c r="G24" s="15">
        <v>13</v>
      </c>
      <c r="H24" s="15">
        <v>12</v>
      </c>
      <c r="I24" s="15">
        <v>11</v>
      </c>
      <c r="J24" s="15">
        <v>10</v>
      </c>
      <c r="K24" s="15">
        <v>9</v>
      </c>
      <c r="L24" s="16">
        <v>8</v>
      </c>
    </row>
  </sheetData>
  <pageMargins left="0.7" right="0.7" top="0.75" bottom="0.75" header="0.3" footer="0.3"/>
  <tableParts count="9">
    <tablePart r:id="rId1"/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J2"/>
  <sheetViews>
    <sheetView workbookViewId="0"/>
  </sheetViews>
  <sheetFormatPr defaultRowHeight="12.5" x14ac:dyDescent="0.25"/>
  <cols>
    <col min="1" max="1" width="3.26953125" customWidth="1"/>
    <col min="2" max="4" width="4.54296875" customWidth="1"/>
    <col min="5" max="11" width="3.26953125" customWidth="1"/>
    <col min="12" max="12" width="4.26953125" customWidth="1"/>
    <col min="13" max="13" width="3.26953125" customWidth="1"/>
    <col min="14" max="14" width="4.453125" customWidth="1"/>
    <col min="15" max="21" width="3.26953125" customWidth="1"/>
    <col min="22" max="22" width="4.26953125" customWidth="1"/>
    <col min="23" max="23" width="3.26953125" customWidth="1"/>
    <col min="24" max="24" width="5" customWidth="1"/>
    <col min="25" max="31" width="3.26953125" customWidth="1"/>
    <col min="32" max="32" width="4.26953125" customWidth="1"/>
    <col min="33" max="33" width="3.26953125" customWidth="1"/>
    <col min="34" max="34" width="4.7265625" customWidth="1"/>
    <col min="35" max="43" width="3.26953125" customWidth="1"/>
    <col min="44" max="44" width="4.453125" customWidth="1"/>
    <col min="45" max="50" width="3.26953125" customWidth="1"/>
    <col min="51" max="53" width="3.1796875" customWidth="1"/>
    <col min="54" max="54" width="4" customWidth="1"/>
    <col min="55" max="60" width="3.1796875" customWidth="1"/>
    <col min="61" max="62" width="4.26953125" customWidth="1"/>
  </cols>
  <sheetData>
    <row r="1" spans="1:62" s="1" customFormat="1" x14ac:dyDescent="0.25">
      <c r="A1" s="5" t="s">
        <v>210</v>
      </c>
      <c r="B1" s="5" t="s">
        <v>211</v>
      </c>
      <c r="C1" s="5" t="s">
        <v>212</v>
      </c>
      <c r="D1" s="5" t="s">
        <v>213</v>
      </c>
      <c r="E1" s="5" t="s">
        <v>214</v>
      </c>
      <c r="F1" s="5" t="s">
        <v>215</v>
      </c>
      <c r="G1" s="5" t="s">
        <v>216</v>
      </c>
      <c r="H1" s="5" t="s">
        <v>217</v>
      </c>
      <c r="I1" s="5" t="s">
        <v>218</v>
      </c>
      <c r="J1" s="5" t="s">
        <v>219</v>
      </c>
      <c r="K1" s="5" t="s">
        <v>220</v>
      </c>
      <c r="L1" s="5" t="s">
        <v>221</v>
      </c>
      <c r="M1" s="5" t="s">
        <v>222</v>
      </c>
      <c r="N1" s="5" t="s">
        <v>223</v>
      </c>
      <c r="O1" s="5" t="s">
        <v>224</v>
      </c>
      <c r="P1" s="5" t="s">
        <v>225</v>
      </c>
      <c r="Q1" s="5" t="s">
        <v>226</v>
      </c>
      <c r="R1" s="5" t="s">
        <v>227</v>
      </c>
      <c r="S1" s="5" t="s">
        <v>228</v>
      </c>
      <c r="T1" s="5" t="s">
        <v>229</v>
      </c>
      <c r="U1" s="5" t="s">
        <v>230</v>
      </c>
      <c r="V1" s="5" t="s">
        <v>231</v>
      </c>
      <c r="W1" s="5" t="s">
        <v>232</v>
      </c>
      <c r="X1" s="5" t="s">
        <v>233</v>
      </c>
      <c r="Y1" s="5" t="s">
        <v>234</v>
      </c>
      <c r="Z1" s="5" t="s">
        <v>235</v>
      </c>
      <c r="AA1" s="5" t="s">
        <v>236</v>
      </c>
      <c r="AB1" s="5" t="s">
        <v>237</v>
      </c>
      <c r="AC1" s="5" t="s">
        <v>238</v>
      </c>
      <c r="AD1" s="5" t="s">
        <v>239</v>
      </c>
      <c r="AE1" s="5" t="s">
        <v>240</v>
      </c>
      <c r="AF1" s="5" t="s">
        <v>241</v>
      </c>
      <c r="AG1" s="5" t="s">
        <v>242</v>
      </c>
      <c r="AH1" s="5" t="s">
        <v>243</v>
      </c>
      <c r="AI1" s="5" t="s">
        <v>244</v>
      </c>
      <c r="AJ1" s="5" t="s">
        <v>245</v>
      </c>
      <c r="AK1" s="5" t="s">
        <v>246</v>
      </c>
      <c r="AL1" s="5" t="s">
        <v>247</v>
      </c>
      <c r="AM1" s="5" t="s">
        <v>248</v>
      </c>
      <c r="AN1" s="5" t="s">
        <v>249</v>
      </c>
      <c r="AO1" s="5" t="s">
        <v>250</v>
      </c>
      <c r="AP1" s="5" t="s">
        <v>251</v>
      </c>
      <c r="AQ1" s="5" t="s">
        <v>252</v>
      </c>
      <c r="AR1" s="5" t="s">
        <v>253</v>
      </c>
      <c r="AS1" s="5" t="s">
        <v>254</v>
      </c>
      <c r="AT1" s="5" t="s">
        <v>255</v>
      </c>
      <c r="AU1" s="5" t="s">
        <v>256</v>
      </c>
      <c r="AV1" s="5" t="s">
        <v>257</v>
      </c>
      <c r="AW1" s="5" t="s">
        <v>258</v>
      </c>
      <c r="AX1" s="5" t="s">
        <v>259</v>
      </c>
      <c r="AY1" s="5" t="s">
        <v>260</v>
      </c>
      <c r="AZ1" s="5" t="s">
        <v>261</v>
      </c>
      <c r="BA1" s="5" t="s">
        <v>262</v>
      </c>
      <c r="BB1" s="5" t="s">
        <v>263</v>
      </c>
      <c r="BC1" s="5" t="s">
        <v>264</v>
      </c>
      <c r="BD1" s="5" t="s">
        <v>265</v>
      </c>
      <c r="BE1" s="5" t="s">
        <v>266</v>
      </c>
      <c r="BF1" s="5" t="s">
        <v>267</v>
      </c>
      <c r="BG1" s="5" t="s">
        <v>268</v>
      </c>
      <c r="BH1" s="5" t="s">
        <v>269</v>
      </c>
      <c r="BI1" s="5" t="s">
        <v>270</v>
      </c>
      <c r="BJ1" s="5" t="s">
        <v>271</v>
      </c>
    </row>
    <row r="2" spans="1:62" s="1" customFormat="1" x14ac:dyDescent="0.25">
      <c r="A2" s="6">
        <v>60</v>
      </c>
      <c r="B2" s="6">
        <v>48</v>
      </c>
      <c r="C2" s="3">
        <v>47</v>
      </c>
      <c r="D2" s="3">
        <v>46</v>
      </c>
      <c r="E2" s="6">
        <v>58</v>
      </c>
      <c r="F2" s="6">
        <v>56</v>
      </c>
      <c r="G2" s="6">
        <v>54</v>
      </c>
      <c r="H2" s="6">
        <v>53</v>
      </c>
      <c r="I2" s="6">
        <v>52</v>
      </c>
      <c r="J2" s="6">
        <v>51</v>
      </c>
      <c r="K2" s="6">
        <v>50</v>
      </c>
      <c r="L2" s="6">
        <v>49</v>
      </c>
      <c r="M2" s="6">
        <v>52</v>
      </c>
      <c r="N2" s="6">
        <v>40</v>
      </c>
      <c r="O2" s="6">
        <v>50</v>
      </c>
      <c r="P2" s="6">
        <v>48</v>
      </c>
      <c r="Q2" s="6">
        <v>46</v>
      </c>
      <c r="R2" s="6">
        <v>45</v>
      </c>
      <c r="S2" s="6">
        <v>44</v>
      </c>
      <c r="T2" s="6">
        <v>43</v>
      </c>
      <c r="U2" s="6">
        <v>42</v>
      </c>
      <c r="V2" s="6">
        <v>41</v>
      </c>
      <c r="W2" s="6">
        <v>44</v>
      </c>
      <c r="X2" s="6">
        <v>32</v>
      </c>
      <c r="Y2" s="6">
        <v>42</v>
      </c>
      <c r="Z2" s="6">
        <v>40</v>
      </c>
      <c r="AA2" s="6">
        <v>38</v>
      </c>
      <c r="AB2" s="6">
        <v>37</v>
      </c>
      <c r="AC2" s="6">
        <v>36</v>
      </c>
      <c r="AD2" s="6">
        <v>35</v>
      </c>
      <c r="AE2" s="6">
        <v>34</v>
      </c>
      <c r="AF2" s="6">
        <v>33</v>
      </c>
      <c r="AG2" s="6">
        <v>36</v>
      </c>
      <c r="AH2" s="6">
        <v>24</v>
      </c>
      <c r="AI2" s="6">
        <v>34</v>
      </c>
      <c r="AJ2" s="6">
        <v>32</v>
      </c>
      <c r="AK2" s="6">
        <v>30</v>
      </c>
      <c r="AL2" s="6">
        <v>29</v>
      </c>
      <c r="AM2" s="6">
        <v>28</v>
      </c>
      <c r="AN2" s="6">
        <v>27</v>
      </c>
      <c r="AO2" s="6">
        <v>26</v>
      </c>
      <c r="AP2" s="6">
        <v>25</v>
      </c>
      <c r="AQ2" s="6">
        <v>28</v>
      </c>
      <c r="AR2" s="6">
        <v>16</v>
      </c>
      <c r="AS2" s="6">
        <v>26</v>
      </c>
      <c r="AT2" s="6">
        <v>24</v>
      </c>
      <c r="AU2" s="6">
        <v>22</v>
      </c>
      <c r="AV2" s="6">
        <v>21</v>
      </c>
      <c r="AW2" s="6">
        <v>20</v>
      </c>
      <c r="AX2" s="6">
        <v>19</v>
      </c>
      <c r="AY2" s="6">
        <v>18</v>
      </c>
      <c r="AZ2" s="6">
        <v>17</v>
      </c>
      <c r="BA2" s="6">
        <v>20</v>
      </c>
      <c r="BB2" s="6">
        <v>8</v>
      </c>
      <c r="BC2" s="6">
        <v>18</v>
      </c>
      <c r="BD2" s="6">
        <v>16</v>
      </c>
      <c r="BE2" s="6">
        <v>14</v>
      </c>
      <c r="BF2" s="6">
        <v>13</v>
      </c>
      <c r="BG2" s="6">
        <v>12</v>
      </c>
      <c r="BH2" s="6">
        <v>11</v>
      </c>
      <c r="BI2" s="6">
        <v>10</v>
      </c>
      <c r="BJ2" s="6">
        <v>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b7d3dc-12f2-4786-84cf-2a6517ca400f">
      <Terms xmlns="http://schemas.microsoft.com/office/infopath/2007/PartnerControls"/>
    </lcf76f155ced4ddcb4097134ff3c332f>
    <TaxCatchAll xmlns="d9dd2869-4351-43c3-98c9-c3fdac11860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E5CFC0A8CC964F9669BE9FD0C94987" ma:contentTypeVersion="13" ma:contentTypeDescription="Create a new document." ma:contentTypeScope="" ma:versionID="6dd66f7d6a7b77a42604d975e67eaffa">
  <xsd:schema xmlns:xsd="http://www.w3.org/2001/XMLSchema" xmlns:xs="http://www.w3.org/2001/XMLSchema" xmlns:p="http://schemas.microsoft.com/office/2006/metadata/properties" xmlns:ns2="85b7d3dc-12f2-4786-84cf-2a6517ca400f" xmlns:ns3="d9dd2869-4351-43c3-98c9-c3fdac118605" targetNamespace="http://schemas.microsoft.com/office/2006/metadata/properties" ma:root="true" ma:fieldsID="397b943f593cab4f556c9cbb9c37476f" ns2:_="" ns3:_="">
    <xsd:import namespace="85b7d3dc-12f2-4786-84cf-2a6517ca400f"/>
    <xsd:import namespace="d9dd2869-4351-43c3-98c9-c3fdac1186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b7d3dc-12f2-4786-84cf-2a6517ca40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16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7e0e7448-2cb6-4e4f-8263-7ba201dfe3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2869-4351-43c3-98c9-c3fdac118605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6cafcae8-903b-4c1b-a054-1befbaaec98a}" ma:internalName="TaxCatchAll" ma:showField="CatchAllData" ma:web="d9dd2869-4351-43c3-98c9-c3fdac1186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4DBF155-0300-4D4B-B276-0BF43186BA1E}">
  <ds:schemaRefs>
    <ds:schemaRef ds:uri="http://schemas.microsoft.com/office/2006/metadata/properties"/>
    <ds:schemaRef ds:uri="http://schemas.microsoft.com/office/infopath/2007/PartnerControls"/>
    <ds:schemaRef ds:uri="85b7d3dc-12f2-4786-84cf-2a6517ca400f"/>
    <ds:schemaRef ds:uri="d9dd2869-4351-43c3-98c9-c3fdac118605"/>
  </ds:schemaRefs>
</ds:datastoreItem>
</file>

<file path=customXml/itemProps2.xml><?xml version="1.0" encoding="utf-8"?>
<ds:datastoreItem xmlns:ds="http://schemas.openxmlformats.org/officeDocument/2006/customXml" ds:itemID="{69BD2BC8-5696-46A7-A035-EA0D542F8B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b7d3dc-12f2-4786-84cf-2a6517ca400f"/>
    <ds:schemaRef ds:uri="d9dd2869-4351-43c3-98c9-c3fdac1186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CE1501-EE1B-4F55-8CF7-46A6D05101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Results</vt:lpstr>
      <vt:lpstr>Tier Results</vt:lpstr>
      <vt:lpstr>Divisions and points</vt:lpstr>
      <vt:lpstr>Matrix</vt:lpstr>
      <vt:lpstr>Results!_Tier1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Betim Ziba</dc:creator>
  <cp:keywords/>
  <dc:description/>
  <cp:lastModifiedBy>Betim Ziba</cp:lastModifiedBy>
  <cp:revision/>
  <dcterms:created xsi:type="dcterms:W3CDTF">2026-07-01T06:32:13Z</dcterms:created>
  <dcterms:modified xsi:type="dcterms:W3CDTF">2026-07-07T00:08:10Z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0x010100D9E5CFC0A8CC964F9669BE9FD0C94987</vt:lpwstr>
  </property>
  <property fmtid="{D5CDD505-2E9C-101B-9397-08002B2CF9AE}" pid="3" name="MediaServiceImageTags">
    <vt:lpwstr/>
  </property>
</Properties>
</file>